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5033C2AD-AF0A-4866-BD16-ED823F2374D2}" xr6:coauthVersionLast="47" xr6:coauthVersionMax="47" xr10:uidLastSave="{00000000-0000-0000-0000-000000000000}"/>
  <bookViews>
    <workbookView xWindow="-120" yWindow="-120" windowWidth="29040" windowHeight="15720" firstSheet="2" activeTab="6" xr2:uid="{82694935-FD24-4174-9EE5-18874128A150}"/>
  </bookViews>
  <sheets>
    <sheet name="SAŽETAK" sheetId="10" r:id="rId1"/>
    <sheet name=" Račun prihoda i rashoda EK" sheetId="3" r:id="rId2"/>
    <sheet name="Račun prihoda i rashod IF" sheetId="8" r:id="rId3"/>
    <sheet name="Rashodi prema funkcijskoj kl" sheetId="5" r:id="rId4"/>
    <sheet name="Račun financiranja EK" sheetId="6" r:id="rId5"/>
    <sheet name="Račun financiranja IF" sheetId="9" r:id="rId6"/>
    <sheet name="POSEBNI DIO" sheetId="1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3" l="1"/>
  <c r="E12" i="3"/>
  <c r="D12" i="3"/>
  <c r="F18" i="3"/>
  <c r="G18" i="3"/>
  <c r="F41" i="11"/>
  <c r="E41" i="11"/>
  <c r="D40" i="11"/>
  <c r="F40" i="11" s="1"/>
  <c r="C40" i="11"/>
  <c r="C39" i="11" s="1"/>
  <c r="F38" i="11"/>
  <c r="E38" i="11"/>
  <c r="D37" i="11"/>
  <c r="C37" i="11"/>
  <c r="C36" i="11" s="1"/>
  <c r="F37" i="11"/>
  <c r="D36" i="11"/>
  <c r="F35" i="11"/>
  <c r="E35" i="11"/>
  <c r="D34" i="11"/>
  <c r="C34" i="11"/>
  <c r="F34" i="11" s="1"/>
  <c r="D33" i="11"/>
  <c r="C33" i="11"/>
  <c r="F31" i="11"/>
  <c r="E31" i="11"/>
  <c r="D30" i="11"/>
  <c r="D29" i="11" s="1"/>
  <c r="C30" i="11"/>
  <c r="C29" i="11" s="1"/>
  <c r="F28" i="11"/>
  <c r="E28" i="11"/>
  <c r="F27" i="11"/>
  <c r="E27" i="11"/>
  <c r="D26" i="11"/>
  <c r="C26" i="11"/>
  <c r="F26" i="11" s="1"/>
  <c r="D25" i="11"/>
  <c r="C25" i="11"/>
  <c r="F25" i="11"/>
  <c r="F24" i="11"/>
  <c r="E24" i="11"/>
  <c r="F23" i="11"/>
  <c r="E23" i="11"/>
  <c r="D22" i="11"/>
  <c r="D21" i="11" s="1"/>
  <c r="C22" i="11"/>
  <c r="C21" i="11" s="1"/>
  <c r="F22" i="11"/>
  <c r="F20" i="11"/>
  <c r="E20" i="11"/>
  <c r="F19" i="11"/>
  <c r="E19" i="11"/>
  <c r="F18" i="11"/>
  <c r="E18" i="11"/>
  <c r="D17" i="11"/>
  <c r="D16" i="11" s="1"/>
  <c r="C17" i="11"/>
  <c r="E17" i="11" s="1"/>
  <c r="F17" i="11"/>
  <c r="F15" i="11"/>
  <c r="E15" i="11"/>
  <c r="F14" i="11"/>
  <c r="E14" i="11"/>
  <c r="F13" i="11"/>
  <c r="E13" i="11"/>
  <c r="D12" i="11"/>
  <c r="C12" i="11"/>
  <c r="E31" i="10"/>
  <c r="D13" i="8"/>
  <c r="D14" i="8"/>
  <c r="D16" i="8"/>
  <c r="D18" i="8"/>
  <c r="D20" i="8"/>
  <c r="D22" i="8"/>
  <c r="E20" i="8"/>
  <c r="E14" i="8"/>
  <c r="E16" i="8"/>
  <c r="E18" i="8"/>
  <c r="E22" i="8"/>
  <c r="E33" i="8"/>
  <c r="E37" i="8"/>
  <c r="D31" i="8"/>
  <c r="D37" i="8"/>
  <c r="D35" i="8"/>
  <c r="D29" i="8"/>
  <c r="G10" i="5"/>
  <c r="G9" i="5"/>
  <c r="E9" i="5"/>
  <c r="F28" i="3"/>
  <c r="F29" i="3"/>
  <c r="F30" i="3"/>
  <c r="E26" i="3"/>
  <c r="E25" i="3" s="1"/>
  <c r="G28" i="3"/>
  <c r="G29" i="3"/>
  <c r="G30" i="3"/>
  <c r="F13" i="3"/>
  <c r="F14" i="3"/>
  <c r="F16" i="3"/>
  <c r="F17" i="3"/>
  <c r="G13" i="3"/>
  <c r="G14" i="3"/>
  <c r="G17" i="3"/>
  <c r="D16" i="10"/>
  <c r="D12" i="10"/>
  <c r="E12" i="10"/>
  <c r="E13" i="10"/>
  <c r="E15" i="10"/>
  <c r="E16" i="10"/>
  <c r="D15" i="10"/>
  <c r="C14" i="10"/>
  <c r="C17" i="10" s="1"/>
  <c r="C31" i="10" s="1"/>
  <c r="C32" i="10" s="1"/>
  <c r="F27" i="3"/>
  <c r="F32" i="3"/>
  <c r="D31" i="3"/>
  <c r="F31" i="3" s="1"/>
  <c r="E11" i="3"/>
  <c r="G16" i="3"/>
  <c r="D33" i="8"/>
  <c r="E29" i="8"/>
  <c r="E35" i="8"/>
  <c r="B34" i="8"/>
  <c r="E34" i="8" s="1"/>
  <c r="E31" i="8"/>
  <c r="C36" i="8"/>
  <c r="B36" i="8"/>
  <c r="E36" i="8" s="1"/>
  <c r="C21" i="8"/>
  <c r="B21" i="8"/>
  <c r="D21" i="8" s="1"/>
  <c r="F9" i="5"/>
  <c r="F10" i="5"/>
  <c r="C30" i="8"/>
  <c r="C32" i="8"/>
  <c r="C34" i="8"/>
  <c r="C19" i="8"/>
  <c r="C17" i="8"/>
  <c r="C15" i="8"/>
  <c r="E15" i="8"/>
  <c r="C13" i="8"/>
  <c r="B32" i="8"/>
  <c r="E32" i="8" s="1"/>
  <c r="B30" i="8"/>
  <c r="B28" i="8"/>
  <c r="B19" i="8"/>
  <c r="D19" i="8" s="1"/>
  <c r="B17" i="8"/>
  <c r="E17" i="8" s="1"/>
  <c r="B15" i="8"/>
  <c r="B13" i="8"/>
  <c r="G19" i="3"/>
  <c r="C24" i="10"/>
  <c r="D24" i="10"/>
  <c r="D25" i="10" s="1"/>
  <c r="D31" i="10" s="1"/>
  <c r="E23" i="10"/>
  <c r="E24" i="10" s="1"/>
  <c r="B40" i="10"/>
  <c r="C40" i="10"/>
  <c r="D37" i="10"/>
  <c r="D40" i="10"/>
  <c r="C11" i="10"/>
  <c r="B11" i="10"/>
  <c r="E11" i="10" s="1"/>
  <c r="B14" i="10"/>
  <c r="F30" i="11" l="1"/>
  <c r="F29" i="11"/>
  <c r="F36" i="11"/>
  <c r="C32" i="11"/>
  <c r="E36" i="11"/>
  <c r="E37" i="11"/>
  <c r="E34" i="11"/>
  <c r="F33" i="11"/>
  <c r="E26" i="11"/>
  <c r="E25" i="11"/>
  <c r="C16" i="11"/>
  <c r="F16" i="11" s="1"/>
  <c r="E16" i="11"/>
  <c r="F12" i="11"/>
  <c r="E12" i="11"/>
  <c r="C11" i="11"/>
  <c r="C10" i="11" s="1"/>
  <c r="D36" i="8"/>
  <c r="D34" i="8"/>
  <c r="B27" i="8"/>
  <c r="D32" i="8"/>
  <c r="D30" i="8"/>
  <c r="E21" i="8"/>
  <c r="E19" i="8"/>
  <c r="C12" i="8"/>
  <c r="D17" i="8"/>
  <c r="B12" i="8"/>
  <c r="D12" i="8" s="1"/>
  <c r="D15" i="8"/>
  <c r="G32" i="3"/>
  <c r="E14" i="10"/>
  <c r="D14" i="10"/>
  <c r="D11" i="10"/>
  <c r="F12" i="3"/>
  <c r="E21" i="11"/>
  <c r="E29" i="11"/>
  <c r="G12" i="3"/>
  <c r="D11" i="3"/>
  <c r="G11" i="3" s="1"/>
  <c r="F21" i="11"/>
  <c r="E30" i="8"/>
  <c r="D32" i="10"/>
  <c r="E22" i="11"/>
  <c r="E30" i="11"/>
  <c r="F15" i="3"/>
  <c r="G27" i="3"/>
  <c r="G26" i="3" s="1"/>
  <c r="C28" i="8"/>
  <c r="E33" i="11"/>
  <c r="E13" i="8"/>
  <c r="D11" i="11"/>
  <c r="E40" i="11"/>
  <c r="G15" i="3"/>
  <c r="D39" i="11"/>
  <c r="F39" i="11" s="1"/>
  <c r="G31" i="3"/>
  <c r="D26" i="3"/>
  <c r="D25" i="3" s="1"/>
  <c r="G25" i="3" s="1"/>
  <c r="E12" i="8" l="1"/>
  <c r="F11" i="3"/>
  <c r="C9" i="11"/>
  <c r="E39" i="11"/>
  <c r="D32" i="11"/>
  <c r="F26" i="3"/>
  <c r="D28" i="8"/>
  <c r="C27" i="8"/>
  <c r="E28" i="8"/>
  <c r="F11" i="11"/>
  <c r="E11" i="11"/>
  <c r="D10" i="11"/>
  <c r="F25" i="3"/>
  <c r="D27" i="8" l="1"/>
  <c r="E27" i="8"/>
  <c r="E10" i="11"/>
  <c r="D9" i="11"/>
  <c r="F10" i="11"/>
  <c r="E32" i="11"/>
  <c r="F32" i="11"/>
  <c r="C8" i="11"/>
  <c r="D8" i="11" l="1"/>
  <c r="E8" i="11" s="1"/>
  <c r="E9" i="11"/>
  <c r="F9" i="11"/>
  <c r="F8" i="11" l="1"/>
</calcChain>
</file>

<file path=xl/sharedStrings.xml><?xml version="1.0" encoding="utf-8"?>
<sst xmlns="http://schemas.openxmlformats.org/spreadsheetml/2006/main" count="257" uniqueCount="112">
  <si>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</si>
  <si>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</si>
  <si>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</si>
  <si>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</si>
  <si>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</si>
  <si>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</si>
  <si>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</si>
  <si>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</si>
  <si>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</si>
  <si>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</si>
  <si>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</si>
  <si>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</si>
  <si>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</si>
  <si>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Primici od financijske imovine i zaduživanja</t>
  </si>
  <si>
    <t>Izdaci za financijsku imovinu i otplate zajmova</t>
  </si>
  <si>
    <t>I. OPĆI DIO</t>
  </si>
  <si>
    <t>Šifra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</si>
  <si>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</si>
  <si>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</si>
  <si>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</si>
  <si>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</si>
  <si>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</si>
  <si>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</si>
  <si>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</si>
  <si>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Naziv</t>
  </si>
  <si>
    <t>EUR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</si>
  <si>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</si>
  <si>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</si>
  <si>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</si>
  <si>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</si>
  <si>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</si>
  <si>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</si>
  <si>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</si>
  <si>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</si>
  <si>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</si>
  <si>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</si>
  <si>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</si>
  <si>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</si>
  <si>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</si>
  <si>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</si>
  <si>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</si>
  <si>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</si>
  <si>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</si>
  <si>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</si>
  <si>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</si>
  <si>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</si>
  <si>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</si>
  <si>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</si>
  <si>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</si>
  <si>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</si>
  <si>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</si>
  <si>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</si>
  <si>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</si>
  <si>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</si>
  <si>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</si>
  <si>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</si>
  <si>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</si>
  <si>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Aktivnost A022109A210901</t>
  </si>
  <si>
    <t>Financijski rashodi</t>
  </si>
  <si>
    <t>Prihodi od imovine</t>
  </si>
  <si>
    <t>Prihodi od upravnih i administrativnih pristojbi,pristojbi po posebnim programima i naknadama</t>
  </si>
  <si>
    <t>Prihodi od prodaje proizvoda i robe te pruženih usluga, prihodi od donacija i povrati</t>
  </si>
  <si>
    <t>Rashodi za nabavu proizvedene dugotrajne imovine</t>
  </si>
  <si>
    <t>Aktivnost A022109K210901</t>
  </si>
  <si>
    <t>Ravnateljica:</t>
  </si>
  <si>
    <t>Planirano</t>
  </si>
  <si>
    <t>Promjena 
(%)</t>
  </si>
  <si>
    <t>Pozicija</t>
  </si>
  <si>
    <t>SVEUKUPNO RASHODI</t>
  </si>
  <si>
    <t>Funkcijska 09</t>
  </si>
  <si>
    <t>Obrazovanje</t>
  </si>
  <si>
    <t xml:space="preserve"> </t>
  </si>
  <si>
    <t>SVEUKUPNO PRIMICI</t>
  </si>
  <si>
    <t>SVEUKUPNO IZDACI</t>
  </si>
  <si>
    <t>54</t>
  </si>
  <si>
    <t>RAČUN FINANCIRANJA PREMA EKONOMSKOJ KLASIFIKACIJI</t>
  </si>
  <si>
    <t>RAČUN FINANCIRANJA PREMA IZVORIMA FINANCIRANJA</t>
  </si>
  <si>
    <t>Program A022109</t>
  </si>
  <si>
    <t>DJELATNOST USTANOVA PREDŠKOLSKOG ODGOJA</t>
  </si>
  <si>
    <t>REDOVNA DJELATNOST PRORAČUNSKIH KORISNIKA</t>
  </si>
  <si>
    <t>Izvor 1.1.</t>
  </si>
  <si>
    <t>OPĆI PRIHODI I PRIMICI</t>
  </si>
  <si>
    <t>3</t>
  </si>
  <si>
    <t>31</t>
  </si>
  <si>
    <t>32</t>
  </si>
  <si>
    <t>34</t>
  </si>
  <si>
    <t>Izvor 3.1.</t>
  </si>
  <si>
    <t>VLASTITI PRIHODI</t>
  </si>
  <si>
    <t>Izvor 4.3.</t>
  </si>
  <si>
    <t>OSTALI PRIHODI ZA POSEBNE NAMJENE</t>
  </si>
  <si>
    <t>Izvor 5.2.</t>
  </si>
  <si>
    <t>POMOĆI IZ DRUGIH PRORAČUNA</t>
  </si>
  <si>
    <t>OPREMANJE USTANOVA PREDŠKOLSKOG ODGOJA</t>
  </si>
  <si>
    <t>4</t>
  </si>
  <si>
    <t>42</t>
  </si>
  <si>
    <t>9 VLASTITI IZVORI</t>
  </si>
  <si>
    <t xml:space="preserve">  61 Tekuće donacije</t>
  </si>
  <si>
    <t>6 Donacije</t>
  </si>
  <si>
    <t>Izvor 6.1</t>
  </si>
  <si>
    <t>DONACIJE</t>
  </si>
  <si>
    <t>Naknade građanima i kućanstvima</t>
  </si>
  <si>
    <t>Vlastiti izvori</t>
  </si>
  <si>
    <t>Ostvareno</t>
  </si>
  <si>
    <t>Razlika do plana</t>
  </si>
  <si>
    <t xml:space="preserve">                                   II. POSEBNI DIO</t>
  </si>
  <si>
    <t>Dječji vrtić Bajka</t>
  </si>
  <si>
    <t>Zagreb, Zorkovačka 8</t>
  </si>
  <si>
    <t>POLUGODIŠNJI IZVJEŠTAJ O IZVRŠENJU 2025 G</t>
  </si>
  <si>
    <t>Zagreb, 10.07.2025</t>
  </si>
  <si>
    <t>Snježana Lozančić mag.praesc.educ.</t>
  </si>
  <si>
    <t>Kazne, upravne mjere i ostali prihodi</t>
  </si>
  <si>
    <t>Zagreb, 10.07.2025.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</si>
</sst>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A]#,##0.00;\-#,##0.00"/>
  </numFmts>
  <fonts count="2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3" fillId="3" borderId="1" xfId="0" applyFont="1" applyFill="1" applyBorder="1" applyAlignment="1">
      <alignment horizontal="left" vertical="center" wrapText="1"/>
    </xf>
    <xf numFmtId="0" fontId="2" fillId="3" borderId="1" xfId="0" quotePrefix="1" applyFont="1" applyFill="1" applyBorder="1" applyAlignment="1">
      <alignment horizontal="left" vertical="center"/>
    </xf>
    <xf numFmtId="0" fontId="2" fillId="3" borderId="1" xfId="0" quotePrefix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0" xfId="0" applyFont="1" applyAlignment="1"/>
    <xf numFmtId="0" fontId="11" fillId="0" borderId="0" xfId="0" applyFont="1" applyAlignment="1">
      <alignment horizontal="left" vertical="top"/>
    </xf>
    <xf numFmtId="0" fontId="11" fillId="0" borderId="0" xfId="0" applyFont="1" applyAlignme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1" fillId="0" borderId="0" xfId="0" applyFont="1" applyBorder="1"/>
    <xf numFmtId="0" fontId="11" fillId="0" borderId="0" xfId="0" applyFont="1"/>
    <xf numFmtId="0" fontId="6" fillId="2" borderId="3" xfId="0" applyFont="1" applyFill="1" applyBorder="1" applyAlignment="1" applyProtection="1">
      <alignment horizontal="center" vertical="top" wrapText="1" readingOrder="1"/>
      <protection locked="0"/>
    </xf>
    <xf numFmtId="4" fontId="12" fillId="0" borderId="4" xfId="0" applyNumberFormat="1" applyFont="1" applyBorder="1"/>
    <xf numFmtId="0" fontId="7" fillId="3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/>
    </xf>
    <xf numFmtId="4" fontId="11" fillId="0" borderId="1" xfId="0" applyNumberFormat="1" applyFont="1" applyBorder="1"/>
    <xf numFmtId="0" fontId="7" fillId="3" borderId="1" xfId="0" quotePrefix="1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4" fontId="1" fillId="0" borderId="4" xfId="0" applyNumberFormat="1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Border="1"/>
    <xf numFmtId="0" fontId="11" fillId="0" borderId="0" xfId="0" applyFont="1" applyFill="1"/>
    <xf numFmtId="4" fontId="1" fillId="3" borderId="1" xfId="0" applyNumberFormat="1" applyFont="1" applyFill="1" applyBorder="1" applyAlignment="1">
      <alignment horizontal="right"/>
    </xf>
    <xf numFmtId="4" fontId="1" fillId="3" borderId="5" xfId="0" applyNumberFormat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0" fontId="13" fillId="0" borderId="0" xfId="0" applyFont="1" applyAlignment="1"/>
    <xf numFmtId="0" fontId="7" fillId="0" borderId="3" xfId="0" applyFont="1" applyFill="1" applyBorder="1" applyAlignment="1" applyProtection="1">
      <alignment horizontal="center" vertical="top" readingOrder="1"/>
      <protection locked="0"/>
    </xf>
    <xf numFmtId="0" fontId="7" fillId="0" borderId="3" xfId="0" applyFont="1" applyFill="1" applyBorder="1" applyAlignment="1" applyProtection="1">
      <alignment horizontal="center" vertical="top" wrapText="1" readingOrder="1"/>
      <protection locked="0"/>
    </xf>
    <xf numFmtId="164" fontId="3" fillId="0" borderId="4" xfId="0" applyNumberFormat="1" applyFont="1" applyFill="1" applyBorder="1" applyAlignment="1" applyProtection="1">
      <alignment vertical="top" readingOrder="1"/>
      <protection locked="0"/>
    </xf>
    <xf numFmtId="0" fontId="7" fillId="0" borderId="1" xfId="0" applyFont="1" applyFill="1" applyBorder="1" applyAlignment="1" applyProtection="1">
      <alignment vertical="top" readingOrder="1"/>
      <protection locked="0"/>
    </xf>
    <xf numFmtId="164" fontId="7" fillId="0" borderId="1" xfId="0" applyNumberFormat="1" applyFont="1" applyFill="1" applyBorder="1" applyAlignment="1" applyProtection="1">
      <alignment vertical="top" readingOrder="1"/>
      <protection locked="0"/>
    </xf>
    <xf numFmtId="0" fontId="11" fillId="0" borderId="0" xfId="0" applyFont="1" applyAlignment="1">
      <alignment wrapText="1"/>
    </xf>
    <xf numFmtId="0" fontId="7" fillId="0" borderId="0" xfId="0" applyFont="1" applyFill="1" applyAlignment="1"/>
    <xf numFmtId="0" fontId="7" fillId="0" borderId="1" xfId="0" applyFont="1" applyFill="1" applyBorder="1" applyAlignment="1" applyProtection="1">
      <alignment vertical="top" wrapText="1" readingOrder="1"/>
      <protection locked="0"/>
    </xf>
    <xf numFmtId="0" fontId="7" fillId="0" borderId="0" xfId="0" applyFont="1" applyFill="1" applyBorder="1" applyAlignment="1" applyProtection="1">
      <alignment vertical="top" readingOrder="1"/>
      <protection locked="0"/>
    </xf>
    <xf numFmtId="0" fontId="7" fillId="0" borderId="0" xfId="0" applyFont="1" applyFill="1" applyBorder="1" applyAlignment="1" applyProtection="1">
      <alignment vertical="top" wrapText="1" readingOrder="1"/>
      <protection locked="0"/>
    </xf>
    <xf numFmtId="164" fontId="7" fillId="0" borderId="0" xfId="0" applyNumberFormat="1" applyFont="1" applyFill="1" applyBorder="1" applyAlignment="1" applyProtection="1">
      <alignment vertical="top" readingOrder="1"/>
      <protection locked="0"/>
    </xf>
    <xf numFmtId="164" fontId="7" fillId="0" borderId="4" xfId="0" applyNumberFormat="1" applyFont="1" applyFill="1" applyBorder="1" applyAlignment="1" applyProtection="1">
      <alignment vertical="top" readingOrder="1"/>
      <protection locked="0"/>
    </xf>
    <xf numFmtId="0" fontId="5" fillId="3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7" fillId="0" borderId="0" xfId="0" applyFont="1" applyFill="1"/>
    <xf numFmtId="0" fontId="1" fillId="0" borderId="0" xfId="0" applyFont="1" applyAlignment="1">
      <alignment horizontal="left" wrapTex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1" fillId="0" borderId="3" xfId="0" quotePrefix="1" applyFont="1" applyBorder="1" applyAlignment="1">
      <alignment horizontal="left" wrapText="1"/>
    </xf>
    <xf numFmtId="0" fontId="5" fillId="2" borderId="3" xfId="0" applyFont="1" applyFill="1" applyBorder="1" applyAlignment="1" applyProtection="1">
      <alignment horizontal="center" vertical="top" wrapText="1" readingOrder="1"/>
      <protection locked="0"/>
    </xf>
    <xf numFmtId="0" fontId="3" fillId="4" borderId="7" xfId="0" applyFont="1" applyFill="1" applyBorder="1" applyAlignment="1">
      <alignment horizontal="left" vertical="center" wrapText="1"/>
    </xf>
    <xf numFmtId="4" fontId="1" fillId="4" borderId="7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 applyProtection="1">
      <alignment horizontal="right"/>
      <protection locked="0"/>
    </xf>
    <xf numFmtId="0" fontId="3" fillId="0" borderId="1" xfId="0" quotePrefix="1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4" fontId="1" fillId="4" borderId="1" xfId="0" applyNumberFormat="1" applyFont="1" applyFill="1" applyBorder="1" applyAlignment="1" applyProtection="1">
      <alignment horizontal="right"/>
      <protection locked="0"/>
    </xf>
    <xf numFmtId="0" fontId="3" fillId="0" borderId="2" xfId="0" quotePrefix="1" applyFont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/>
    </xf>
    <xf numFmtId="0" fontId="3" fillId="4" borderId="2" xfId="0" quotePrefix="1" applyFont="1" applyFill="1" applyBorder="1" applyAlignment="1">
      <alignment horizontal="left" vertical="center" wrapText="1"/>
    </xf>
    <xf numFmtId="0" fontId="5" fillId="0" borderId="0" xfId="0" applyFont="1"/>
    <xf numFmtId="0" fontId="3" fillId="0" borderId="8" xfId="0" quotePrefix="1" applyFont="1" applyBorder="1" applyAlignment="1">
      <alignment horizontal="left" vertical="center"/>
    </xf>
    <xf numFmtId="4" fontId="1" fillId="0" borderId="4" xfId="0" applyNumberFormat="1" applyFont="1" applyBorder="1" applyAlignment="1" applyProtection="1">
      <alignment horizontal="right"/>
      <protection locked="0"/>
    </xf>
    <xf numFmtId="4" fontId="1" fillId="0" borderId="4" xfId="0" applyNumberFormat="1" applyFont="1" applyBorder="1" applyAlignment="1" applyProtection="1">
      <alignment horizontal="right" wrapText="1"/>
      <protection locked="0"/>
    </xf>
    <xf numFmtId="0" fontId="13" fillId="0" borderId="9" xfId="0" applyFont="1" applyBorder="1"/>
    <xf numFmtId="4" fontId="1" fillId="0" borderId="1" xfId="0" applyNumberFormat="1" applyFont="1" applyBorder="1" applyAlignment="1" applyProtection="1">
      <alignment horizontal="right" wrapText="1"/>
      <protection locked="0"/>
    </xf>
    <xf numFmtId="0" fontId="1" fillId="0" borderId="0" xfId="0" quotePrefix="1" applyFont="1" applyAlignment="1">
      <alignment horizontal="center" vertical="center" wrapText="1"/>
    </xf>
    <xf numFmtId="0" fontId="3" fillId="5" borderId="8" xfId="0" applyFont="1" applyFill="1" applyBorder="1" applyAlignment="1">
      <alignment horizontal="left" vertical="center" wrapText="1"/>
    </xf>
    <xf numFmtId="4" fontId="3" fillId="5" borderId="8" xfId="0" quotePrefix="1" applyNumberFormat="1" applyFont="1" applyFill="1" applyBorder="1" applyAlignment="1" applyProtection="1">
      <alignment horizontal="right"/>
      <protection locked="0"/>
    </xf>
    <xf numFmtId="4" fontId="3" fillId="5" borderId="4" xfId="0" applyNumberFormat="1" applyFont="1" applyFill="1" applyBorder="1" applyAlignment="1" applyProtection="1">
      <alignment horizontal="right" wrapText="1"/>
      <protection locked="0"/>
    </xf>
    <xf numFmtId="2" fontId="13" fillId="5" borderId="4" xfId="0" applyNumberFormat="1" applyFont="1" applyFill="1" applyBorder="1"/>
    <xf numFmtId="4" fontId="3" fillId="4" borderId="2" xfId="0" quotePrefix="1" applyNumberFormat="1" applyFont="1" applyFill="1" applyBorder="1" applyAlignment="1" applyProtection="1">
      <alignment horizontal="right"/>
      <protection locked="0"/>
    </xf>
    <xf numFmtId="4" fontId="3" fillId="4" borderId="1" xfId="0" quotePrefix="1" applyNumberFormat="1" applyFont="1" applyFill="1" applyBorder="1" applyAlignment="1" applyProtection="1">
      <alignment horizontal="right"/>
      <protection locked="0"/>
    </xf>
    <xf numFmtId="2" fontId="13" fillId="4" borderId="1" xfId="0" applyNumberFormat="1" applyFont="1" applyFill="1" applyBorder="1"/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3" fillId="0" borderId="0" xfId="0" quotePrefix="1" applyFont="1" applyAlignment="1">
      <alignment horizontal="center" vertical="center" wrapText="1"/>
    </xf>
    <xf numFmtId="0" fontId="7" fillId="0" borderId="0" xfId="0" applyFont="1"/>
    <xf numFmtId="0" fontId="3" fillId="0" borderId="3" xfId="0" quotePrefix="1" applyFont="1" applyBorder="1" applyAlignment="1">
      <alignment horizontal="left" wrapText="1"/>
    </xf>
    <xf numFmtId="3" fontId="1" fillId="4" borderId="2" xfId="0" quotePrefix="1" applyNumberFormat="1" applyFont="1" applyFill="1" applyBorder="1" applyAlignment="1">
      <alignment horizontal="right"/>
    </xf>
    <xf numFmtId="3" fontId="1" fillId="4" borderId="1" xfId="0" quotePrefix="1" applyNumberFormat="1" applyFont="1" applyFill="1" applyBorder="1" applyAlignment="1">
      <alignment horizontal="right"/>
    </xf>
    <xf numFmtId="0" fontId="13" fillId="4" borderId="1" xfId="0" applyFont="1" applyFill="1" applyBorder="1"/>
    <xf numFmtId="0" fontId="8" fillId="4" borderId="2" xfId="0" applyFont="1" applyFill="1" applyBorder="1" applyAlignment="1">
      <alignment horizontal="left" vertical="center" wrapText="1"/>
    </xf>
    <xf numFmtId="4" fontId="5" fillId="0" borderId="0" xfId="0" applyNumberFormat="1" applyFont="1" applyBorder="1" applyAlignment="1">
      <alignment horizontal="righ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" fontId="4" fillId="3" borderId="8" xfId="0" applyNumberFormat="1" applyFont="1" applyFill="1" applyBorder="1" applyAlignment="1">
      <alignment horizontal="right"/>
    </xf>
    <xf numFmtId="4" fontId="5" fillId="3" borderId="5" xfId="0" applyNumberFormat="1" applyFont="1" applyFill="1" applyBorder="1" applyAlignment="1">
      <alignment horizontal="right"/>
    </xf>
    <xf numFmtId="0" fontId="4" fillId="3" borderId="5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 applyProtection="1">
      <alignment horizontal="center" vertical="top" wrapText="1" readingOrder="1"/>
      <protection locked="0"/>
    </xf>
    <xf numFmtId="4" fontId="1" fillId="3" borderId="1" xfId="0" applyNumberFormat="1" applyFont="1" applyFill="1" applyBorder="1" applyAlignment="1" applyProtection="1">
      <alignment horizontal="right"/>
      <protection locked="0"/>
    </xf>
    <xf numFmtId="4" fontId="3" fillId="4" borderId="1" xfId="0" applyNumberFormat="1" applyFont="1" applyFill="1" applyBorder="1"/>
    <xf numFmtId="4" fontId="3" fillId="3" borderId="1" xfId="0" applyNumberFormat="1" applyFont="1" applyFill="1" applyBorder="1"/>
    <xf numFmtId="4" fontId="3" fillId="4" borderId="4" xfId="0" applyNumberFormat="1" applyFont="1" applyFill="1" applyBorder="1"/>
    <xf numFmtId="4" fontId="4" fillId="3" borderId="6" xfId="0" applyNumberFormat="1" applyFont="1" applyFill="1" applyBorder="1" applyAlignment="1">
      <alignment horizontal="right"/>
    </xf>
    <xf numFmtId="4" fontId="4" fillId="3" borderId="5" xfId="0" applyNumberFormat="1" applyFont="1" applyFill="1" applyBorder="1" applyAlignment="1">
      <alignment horizontal="right"/>
    </xf>
    <xf numFmtId="4" fontId="14" fillId="0" borderId="4" xfId="0" applyNumberFormat="1" applyFont="1" applyBorder="1"/>
    <xf numFmtId="0" fontId="1" fillId="4" borderId="4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left" vertical="center" wrapText="1"/>
    </xf>
    <xf numFmtId="4" fontId="1" fillId="4" borderId="6" xfId="0" applyNumberFormat="1" applyFont="1" applyFill="1" applyBorder="1" applyAlignment="1">
      <alignment horizontal="right" vertical="center" wrapText="1"/>
    </xf>
    <xf numFmtId="4" fontId="4" fillId="4" borderId="6" xfId="0" applyNumberFormat="1" applyFont="1" applyFill="1" applyBorder="1" applyAlignment="1">
      <alignment horizontal="right"/>
    </xf>
    <xf numFmtId="4" fontId="12" fillId="4" borderId="4" xfId="0" applyNumberFormat="1" applyFont="1" applyFill="1" applyBorder="1"/>
    <xf numFmtId="4" fontId="4" fillId="4" borderId="8" xfId="0" applyNumberFormat="1" applyFont="1" applyFill="1" applyBorder="1" applyAlignment="1">
      <alignment horizontal="right"/>
    </xf>
    <xf numFmtId="4" fontId="13" fillId="4" borderId="7" xfId="0" applyNumberFormat="1" applyFont="1" applyFill="1" applyBorder="1"/>
    <xf numFmtId="4" fontId="4" fillId="0" borderId="4" xfId="0" applyNumberFormat="1" applyFont="1" applyBorder="1" applyAlignment="1">
      <alignment horizontal="right" vertical="center" wrapText="1"/>
    </xf>
    <xf numFmtId="4" fontId="1" fillId="4" borderId="4" xfId="0" applyNumberFormat="1" applyFont="1" applyFill="1" applyBorder="1" applyAlignment="1">
      <alignment horizontal="right" vertical="center" wrapText="1"/>
    </xf>
    <xf numFmtId="4" fontId="4" fillId="4" borderId="4" xfId="0" applyNumberFormat="1" applyFont="1" applyFill="1" applyBorder="1" applyAlignment="1">
      <alignment horizontal="right" vertical="center" wrapText="1"/>
    </xf>
    <xf numFmtId="4" fontId="4" fillId="4" borderId="10" xfId="0" applyNumberFormat="1" applyFont="1" applyFill="1" applyBorder="1" applyAlignment="1">
      <alignment horizontal="right" vertical="center" wrapText="1"/>
    </xf>
    <xf numFmtId="4" fontId="1" fillId="4" borderId="7" xfId="0" applyNumberFormat="1" applyFont="1" applyFill="1" applyBorder="1" applyAlignment="1">
      <alignment horizontal="right" vertical="center" wrapText="1"/>
    </xf>
    <xf numFmtId="0" fontId="7" fillId="4" borderId="4" xfId="0" applyFont="1" applyFill="1" applyBorder="1" applyAlignment="1" applyProtection="1">
      <alignment vertical="top" readingOrder="1"/>
      <protection locked="0"/>
    </xf>
    <xf numFmtId="0" fontId="3" fillId="4" borderId="4" xfId="0" applyFont="1" applyFill="1" applyBorder="1" applyAlignment="1" applyProtection="1">
      <alignment vertical="top" readingOrder="1"/>
      <protection locked="0"/>
    </xf>
    <xf numFmtId="164" fontId="3" fillId="4" borderId="4" xfId="0" applyNumberFormat="1" applyFont="1" applyFill="1" applyBorder="1" applyAlignment="1" applyProtection="1">
      <alignment vertical="top" readingOrder="1"/>
      <protection locked="0"/>
    </xf>
    <xf numFmtId="0" fontId="3" fillId="4" borderId="4" xfId="0" applyFont="1" applyFill="1" applyBorder="1" applyAlignment="1" applyProtection="1">
      <alignment vertical="top" wrapText="1" readingOrder="1"/>
      <protection locked="0"/>
    </xf>
    <xf numFmtId="0" fontId="7" fillId="4" borderId="1" xfId="0" applyFont="1" applyFill="1" applyBorder="1" applyAlignment="1" applyProtection="1">
      <alignment vertical="top" readingOrder="1"/>
      <protection locked="0"/>
    </xf>
    <xf numFmtId="0" fontId="3" fillId="4" borderId="1" xfId="0" applyFont="1" applyFill="1" applyBorder="1" applyAlignment="1" applyProtection="1">
      <alignment vertical="top" wrapText="1" readingOrder="1"/>
      <protection locked="0"/>
    </xf>
    <xf numFmtId="164" fontId="3" fillId="4" borderId="1" xfId="0" applyNumberFormat="1" applyFont="1" applyFill="1" applyBorder="1" applyAlignment="1" applyProtection="1">
      <alignment vertical="top" readingOrder="1"/>
      <protection locked="0"/>
    </xf>
    <xf numFmtId="0" fontId="3" fillId="4" borderId="1" xfId="0" applyFont="1" applyFill="1" applyBorder="1" applyAlignment="1">
      <alignment horizontal="left" vertical="center" wrapText="1"/>
    </xf>
    <xf numFmtId="0" fontId="3" fillId="3" borderId="2" xfId="0" quotePrefix="1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3" fontId="3" fillId="3" borderId="8" xfId="0" quotePrefix="1" applyNumberFormat="1" applyFont="1" applyFill="1" applyBorder="1" applyAlignment="1">
      <alignment horizontal="right"/>
    </xf>
    <xf numFmtId="3" fontId="3" fillId="3" borderId="4" xfId="0" applyNumberFormat="1" applyFont="1" applyFill="1" applyBorder="1" applyAlignment="1">
      <alignment horizontal="right" wrapText="1"/>
    </xf>
    <xf numFmtId="0" fontId="13" fillId="3" borderId="4" xfId="0" applyFont="1" applyFill="1" applyBorder="1"/>
    <xf numFmtId="0" fontId="3" fillId="3" borderId="2" xfId="0" applyFont="1" applyFill="1" applyBorder="1" applyAlignment="1">
      <alignment horizontal="left" vertical="center" wrapText="1"/>
    </xf>
    <xf numFmtId="3" fontId="3" fillId="3" borderId="2" xfId="0" quotePrefix="1" applyNumberFormat="1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right" wrapText="1"/>
    </xf>
    <xf numFmtId="0" fontId="13" fillId="3" borderId="1" xfId="0" applyFont="1" applyFill="1" applyBorder="1"/>
    <xf numFmtId="4" fontId="3" fillId="3" borderId="2" xfId="0" quotePrefix="1" applyNumberFormat="1" applyFont="1" applyFill="1" applyBorder="1" applyAlignment="1" applyProtection="1">
      <alignment horizontal="right"/>
      <protection locked="0"/>
    </xf>
    <xf numFmtId="0" fontId="3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vertical="center" wrapText="1"/>
    </xf>
    <xf numFmtId="4" fontId="1" fillId="6" borderId="5" xfId="0" applyNumberFormat="1" applyFont="1" applyFill="1" applyBorder="1" applyAlignment="1">
      <alignment horizontal="right"/>
    </xf>
    <xf numFmtId="4" fontId="4" fillId="6" borderId="8" xfId="0" applyNumberFormat="1" applyFont="1" applyFill="1" applyBorder="1" applyAlignment="1">
      <alignment horizontal="right"/>
    </xf>
    <xf numFmtId="4" fontId="13" fillId="6" borderId="1" xfId="0" applyNumberFormat="1" applyFont="1" applyFill="1" applyBorder="1"/>
    <xf numFmtId="0" fontId="11" fillId="0" borderId="0" xfId="0" applyFont="1" applyAlignment="1">
      <alignment wrapText="1"/>
    </xf>
    <xf numFmtId="0" fontId="11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1" fillId="0" borderId="0" xfId="0" applyFont="1" applyBorder="1" applyAlignment="1">
      <alignment wrapText="1"/>
    </xf>
    <xf numFmtId="0" fontId="11" fillId="0" borderId="0" xfId="0" applyFont="1" applyFill="1" applyAlignment="1">
      <alignment wrapText="1"/>
    </xf>
    <xf numFmtId="4" fontId="5" fillId="3" borderId="1" xfId="0" applyNumberFormat="1" applyFont="1" applyFill="1" applyBorder="1" applyAlignment="1">
      <alignment horizontal="right" wrapText="1"/>
    </xf>
    <xf numFmtId="4" fontId="1" fillId="3" borderId="1" xfId="0" applyNumberFormat="1" applyFont="1" applyFill="1" applyBorder="1" applyAlignment="1">
      <alignment horizontal="right" wrapText="1"/>
    </xf>
    <xf numFmtId="4" fontId="5" fillId="3" borderId="11" xfId="0" applyNumberFormat="1" applyFont="1" applyFill="1" applyBorder="1" applyAlignment="1">
      <alignment horizontal="right" wrapText="1"/>
    </xf>
    <xf numFmtId="4" fontId="1" fillId="3" borderId="2" xfId="0" applyNumberFormat="1" applyFont="1" applyFill="1" applyBorder="1" applyAlignment="1">
      <alignment horizontal="right" wrapText="1"/>
    </xf>
    <xf numFmtId="0" fontId="2" fillId="3" borderId="2" xfId="0" quotePrefix="1" applyFont="1" applyFill="1" applyBorder="1" applyAlignment="1">
      <alignment horizontal="left" vertical="center" wrapText="1"/>
    </xf>
    <xf numFmtId="4" fontId="5" fillId="3" borderId="2" xfId="0" applyNumberFormat="1" applyFont="1" applyFill="1" applyBorder="1" applyAlignment="1">
      <alignment horizontal="right" wrapText="1"/>
    </xf>
    <xf numFmtId="4" fontId="11" fillId="0" borderId="1" xfId="0" applyNumberFormat="1" applyFont="1" applyBorder="1" applyAlignment="1">
      <alignment wrapText="1"/>
    </xf>
    <xf numFmtId="2" fontId="11" fillId="0" borderId="1" xfId="0" applyNumberFormat="1" applyFont="1" applyBorder="1" applyAlignment="1">
      <alignment wrapText="1"/>
    </xf>
    <xf numFmtId="0" fontId="2" fillId="3" borderId="0" xfId="0" quotePrefix="1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right" wrapText="1"/>
    </xf>
    <xf numFmtId="4" fontId="5" fillId="0" borderId="1" xfId="0" applyNumberFormat="1" applyFont="1" applyFill="1" applyBorder="1" applyAlignment="1">
      <alignment horizontal="right" wrapText="1"/>
    </xf>
    <xf numFmtId="4" fontId="15" fillId="0" borderId="1" xfId="0" applyNumberFormat="1" applyFont="1" applyBorder="1" applyAlignment="1">
      <alignment wrapText="1"/>
    </xf>
    <xf numFmtId="4" fontId="15" fillId="0" borderId="0" xfId="0" applyNumberFormat="1" applyFont="1" applyBorder="1" applyAlignment="1">
      <alignment wrapText="1"/>
    </xf>
    <xf numFmtId="4" fontId="5" fillId="0" borderId="0" xfId="0" applyNumberFormat="1" applyFont="1" applyFill="1" applyBorder="1" applyAlignment="1">
      <alignment horizontal="right" wrapText="1"/>
    </xf>
    <xf numFmtId="4" fontId="11" fillId="0" borderId="0" xfId="0" applyNumberFormat="1" applyFont="1" applyBorder="1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7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6" fillId="0" borderId="0" xfId="0" applyFont="1" applyFill="1" applyAlignment="1" applyProtection="1">
      <alignment horizontal="left" vertical="center" readingOrder="1"/>
      <protection locked="0"/>
    </xf>
    <xf numFmtId="0" fontId="16" fillId="0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6" fillId="0" borderId="0" xfId="0" applyFont="1" applyFill="1" applyAlignment="1" applyProtection="1">
      <alignment horizontal="left" vertical="center" wrapText="1" readingOrder="1"/>
      <protection locked="0"/>
    </xf>
    <xf numFmtId="0" fontId="18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3" xfId="0" applyFont="1" applyFill="1" applyBorder="1" applyAlignment="1" applyProtection="1">
      <alignment horizontal="left" vertical="center" wrapText="1" readingOrder="1"/>
      <protection locked="0"/>
    </xf>
    <xf numFmtId="0" fontId="10" fillId="2" borderId="3" xfId="0" applyFont="1" applyFill="1" applyBorder="1" applyAlignment="1" applyProtection="1">
      <alignment horizontal="left" vertical="center" wrapText="1" readingOrder="1"/>
      <protection locked="0"/>
    </xf>
    <xf numFmtId="0" fontId="18" fillId="4" borderId="12" xfId="0" applyFont="1" applyFill="1" applyBorder="1" applyAlignment="1" applyProtection="1">
      <alignment horizontal="left" vertical="center" readingOrder="1"/>
      <protection locked="0"/>
    </xf>
    <xf numFmtId="0" fontId="18" fillId="4" borderId="13" xfId="0" applyFont="1" applyFill="1" applyBorder="1" applyAlignment="1" applyProtection="1">
      <alignment horizontal="left" vertical="center" wrapText="1" readingOrder="1"/>
      <protection locked="0"/>
    </xf>
    <xf numFmtId="164" fontId="18" fillId="4" borderId="4" xfId="0" applyNumberFormat="1" applyFont="1" applyFill="1" applyBorder="1" applyAlignment="1" applyProtection="1">
      <alignment horizontal="right" vertical="center" wrapText="1" readingOrder="1"/>
      <protection locked="0"/>
    </xf>
    <xf numFmtId="0" fontId="16" fillId="0" borderId="1" xfId="0" applyFont="1" applyFill="1" applyBorder="1" applyAlignment="1" applyProtection="1">
      <alignment horizontal="left" vertical="center" wrapText="1" readingOrder="1"/>
      <protection locked="0"/>
    </xf>
    <xf numFmtId="164" fontId="16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16" fillId="0" borderId="0" xfId="0" applyFont="1" applyFill="1" applyBorder="1" applyAlignment="1" applyProtection="1">
      <alignment horizontal="left" vertical="center" wrapText="1" readingOrder="1"/>
      <protection locked="0"/>
    </xf>
    <xf numFmtId="164" fontId="16" fillId="0" borderId="0" xfId="0" applyNumberFormat="1" applyFont="1" applyFill="1" applyBorder="1" applyAlignment="1" applyProtection="1">
      <alignment horizontal="left" vertical="center" wrapText="1" readingOrder="1"/>
      <protection locked="0"/>
    </xf>
    <xf numFmtId="0" fontId="19" fillId="0" borderId="1" xfId="0" applyFont="1" applyFill="1" applyBorder="1" applyAlignment="1" applyProtection="1">
      <alignment horizontal="left" vertical="center" wrapText="1" readingOrder="1"/>
      <protection locked="0"/>
    </xf>
    <xf numFmtId="0" fontId="20" fillId="6" borderId="1" xfId="0" applyFont="1" applyFill="1" applyBorder="1" applyAlignment="1" applyProtection="1">
      <alignment horizontal="left" vertical="center" wrapText="1" readingOrder="1"/>
      <protection locked="0"/>
    </xf>
    <xf numFmtId="164" fontId="20" fillId="6" borderId="1" xfId="0" applyNumberFormat="1" applyFont="1" applyFill="1" applyBorder="1" applyAlignment="1" applyProtection="1">
      <alignment horizontal="right" vertical="center" wrapText="1" readingOrder="1"/>
      <protection locked="0"/>
    </xf>
    <xf numFmtId="164" fontId="19" fillId="6" borderId="1" xfId="0" applyNumberFormat="1" applyFont="1" applyFill="1" applyBorder="1" applyAlignment="1" applyProtection="1">
      <alignment horizontal="right" vertical="center" wrapText="1" readingOrder="1"/>
      <protection locked="0"/>
    </xf>
    <xf numFmtId="164" fontId="19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1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/>
    <xf numFmtId="0" fontId="1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57BC2-A7F0-49D0-B29E-861BED750265}">
  <sheetPr>
    <pageSetUpPr fitToPage="1"/>
  </sheetPr>
  <dimension ref="A1:H44"/>
  <sheetViews>
    <sheetView workbookViewId="0">
      <selection activeCell="B30" sqref="B30"/>
    </sheetView>
  </sheetViews>
  <sheetFormatPr defaultColWidth="9.140625" defaultRowHeight="12.75" x14ac:dyDescent="0.2"/>
  <cols>
    <col min="1" max="1" width="39" style="17" customWidth="1"/>
    <col min="2" max="2" width="19.85546875" style="17" customWidth="1"/>
    <col min="3" max="3" width="16.7109375" style="17" customWidth="1"/>
    <col min="4" max="4" width="12.28515625" style="17" customWidth="1"/>
    <col min="5" max="5" width="12.7109375" style="17" customWidth="1"/>
    <col min="6" max="16384" width="9.140625" style="17"/>
  </cols>
  <sheetData>
    <row r="1" spans="1:8" s="9" customFormat="1" x14ac:dyDescent="0.2">
      <c r="A1" s="8" t="s">
        <v>105</v>
      </c>
    </row>
    <row r="2" spans="1:8" s="9" customFormat="1" x14ac:dyDescent="0.2">
      <c r="A2" s="8" t="s">
        <v>106</v>
      </c>
    </row>
    <row r="3" spans="1:8" s="9" customFormat="1" ht="12" customHeight="1" x14ac:dyDescent="0.2">
      <c r="A3" s="11"/>
      <c r="B3" s="10"/>
      <c r="C3" s="10"/>
      <c r="D3" s="10"/>
      <c r="E3" s="10"/>
      <c r="F3" s="10"/>
    </row>
    <row r="4" spans="1:8" s="9" customFormat="1" ht="15" customHeight="1" x14ac:dyDescent="0.2">
      <c r="A4" s="12"/>
      <c r="B4" s="10"/>
      <c r="C4" s="10"/>
      <c r="D4" s="10"/>
      <c r="E4" s="10"/>
      <c r="F4" s="10"/>
    </row>
    <row r="5" spans="1:8" ht="14.25" x14ac:dyDescent="0.2">
      <c r="A5" s="187" t="s">
        <v>107</v>
      </c>
      <c r="B5" s="188"/>
      <c r="C5" s="188"/>
      <c r="D5" s="188"/>
    </row>
    <row r="6" spans="1:8" ht="14.25" x14ac:dyDescent="0.2">
      <c r="A6" s="187" t="s">
        <v>15</v>
      </c>
      <c r="B6" s="188"/>
      <c r="C6" s="188"/>
      <c r="D6" s="188"/>
    </row>
    <row r="7" spans="1:8" x14ac:dyDescent="0.2">
      <c r="A7" s="14"/>
      <c r="B7" s="14"/>
      <c r="C7" s="15"/>
      <c r="D7" s="15"/>
    </row>
    <row r="8" spans="1:8" ht="14.25" x14ac:dyDescent="0.2">
      <c r="A8" s="187" t="s">
        <v>20</v>
      </c>
      <c r="B8" s="192"/>
      <c r="C8" s="192"/>
      <c r="D8" s="192"/>
      <c r="H8" s="49"/>
    </row>
    <row r="9" spans="1:8" ht="13.5" thickBot="1" x14ac:dyDescent="0.25">
      <c r="A9" s="50"/>
      <c r="B9" s="51"/>
      <c r="C9" s="51"/>
      <c r="D9" s="52"/>
      <c r="E9" s="52" t="s">
        <v>25</v>
      </c>
    </row>
    <row r="10" spans="1:8" ht="27" thickTop="1" thickBot="1" x14ac:dyDescent="0.25">
      <c r="A10" s="53"/>
      <c r="B10" s="54" t="s">
        <v>65</v>
      </c>
      <c r="C10" s="94" t="s">
        <v>102</v>
      </c>
      <c r="D10" s="54" t="s">
        <v>66</v>
      </c>
      <c r="E10" s="94" t="s">
        <v>103</v>
      </c>
      <c r="F10" s="16"/>
    </row>
    <row r="11" spans="1:8" ht="13.5" thickTop="1" x14ac:dyDescent="0.2">
      <c r="A11" s="55" t="s">
        <v>0</v>
      </c>
      <c r="B11" s="56">
        <f>B12+B13</f>
        <v>6044100</v>
      </c>
      <c r="C11" s="56">
        <f>C12+C13</f>
        <v>2996001.56</v>
      </c>
      <c r="D11" s="61">
        <f>C11/B11*100</f>
        <v>49.569026984993627</v>
      </c>
      <c r="E11" s="98">
        <f t="shared" ref="E11:E16" si="0">B11-C11</f>
        <v>3048098.44</v>
      </c>
    </row>
    <row r="12" spans="1:8" x14ac:dyDescent="0.2">
      <c r="A12" s="57" t="s">
        <v>26</v>
      </c>
      <c r="B12" s="58">
        <v>6044100</v>
      </c>
      <c r="C12" s="58">
        <v>2996001.56</v>
      </c>
      <c r="D12" s="95">
        <f>C12/B12*100</f>
        <v>49.569026984993627</v>
      </c>
      <c r="E12" s="97">
        <f t="shared" si="0"/>
        <v>3048098.44</v>
      </c>
    </row>
    <row r="13" spans="1:8" x14ac:dyDescent="0.2">
      <c r="A13" s="59" t="s">
        <v>95</v>
      </c>
      <c r="B13" s="58">
        <v>0</v>
      </c>
      <c r="C13" s="58">
        <v>0</v>
      </c>
      <c r="D13" s="95">
        <v>0</v>
      </c>
      <c r="E13" s="97">
        <f t="shared" si="0"/>
        <v>0</v>
      </c>
    </row>
    <row r="14" spans="1:8" x14ac:dyDescent="0.2">
      <c r="A14" s="60" t="s">
        <v>1</v>
      </c>
      <c r="B14" s="61">
        <f>B15+B16</f>
        <v>6044100</v>
      </c>
      <c r="C14" s="61">
        <f>C15+C16</f>
        <v>3087549.12</v>
      </c>
      <c r="D14" s="61">
        <f>C14/B14*100</f>
        <v>51.083686901275627</v>
      </c>
      <c r="E14" s="96">
        <f t="shared" si="0"/>
        <v>2956550.88</v>
      </c>
    </row>
    <row r="15" spans="1:8" x14ac:dyDescent="0.2">
      <c r="A15" s="62" t="s">
        <v>27</v>
      </c>
      <c r="B15" s="58">
        <v>5993900</v>
      </c>
      <c r="C15" s="58">
        <v>3078075.72</v>
      </c>
      <c r="D15" s="95">
        <f>C15/B15*100</f>
        <v>51.353471362551929</v>
      </c>
      <c r="E15" s="97">
        <f t="shared" si="0"/>
        <v>2915824.28</v>
      </c>
    </row>
    <row r="16" spans="1:8" x14ac:dyDescent="0.2">
      <c r="A16" s="63" t="s">
        <v>28</v>
      </c>
      <c r="B16" s="58">
        <v>50200</v>
      </c>
      <c r="C16" s="58">
        <v>9473.4</v>
      </c>
      <c r="D16" s="95">
        <f>C16/B16*100</f>
        <v>18.871314741035857</v>
      </c>
      <c r="E16" s="97">
        <f t="shared" si="0"/>
        <v>40726.6</v>
      </c>
    </row>
    <row r="17" spans="1:6" x14ac:dyDescent="0.2">
      <c r="A17" s="64" t="s">
        <v>49</v>
      </c>
      <c r="B17" s="61">
        <v>0</v>
      </c>
      <c r="C17" s="61">
        <f>C11-C14</f>
        <v>-91547.560000000056</v>
      </c>
      <c r="D17" s="61">
        <v>0</v>
      </c>
      <c r="E17" s="96">
        <v>0</v>
      </c>
    </row>
    <row r="18" spans="1:6" x14ac:dyDescent="0.2">
      <c r="A18" s="14"/>
      <c r="B18" s="65"/>
      <c r="C18" s="65"/>
      <c r="D18" s="65"/>
    </row>
    <row r="19" spans="1:6" x14ac:dyDescent="0.2">
      <c r="A19" s="189" t="s">
        <v>21</v>
      </c>
      <c r="B19" s="190"/>
      <c r="C19" s="190"/>
      <c r="D19" s="190"/>
    </row>
    <row r="20" spans="1:6" ht="13.5" thickBot="1" x14ac:dyDescent="0.25">
      <c r="A20" s="14"/>
      <c r="B20" s="65"/>
      <c r="C20" s="65"/>
      <c r="D20" s="65"/>
    </row>
    <row r="21" spans="1:6" ht="27" thickTop="1" thickBot="1" x14ac:dyDescent="0.25">
      <c r="A21" s="53"/>
      <c r="B21" s="54" t="s">
        <v>65</v>
      </c>
      <c r="C21" s="94" t="s">
        <v>102</v>
      </c>
      <c r="D21" s="54" t="s">
        <v>66</v>
      </c>
      <c r="E21" s="94" t="s">
        <v>103</v>
      </c>
      <c r="F21" s="16"/>
    </row>
    <row r="22" spans="1:6" ht="13.5" thickTop="1" x14ac:dyDescent="0.2">
      <c r="A22" s="66" t="s">
        <v>29</v>
      </c>
      <c r="B22" s="67">
        <v>0</v>
      </c>
      <c r="C22" s="67">
        <v>0</v>
      </c>
      <c r="D22" s="68">
        <v>0</v>
      </c>
      <c r="E22" s="69">
        <v>0</v>
      </c>
    </row>
    <row r="23" spans="1:6" x14ac:dyDescent="0.2">
      <c r="A23" s="63" t="s">
        <v>30</v>
      </c>
      <c r="B23" s="58">
        <v>0</v>
      </c>
      <c r="C23" s="58">
        <v>0</v>
      </c>
      <c r="D23" s="70">
        <v>0</v>
      </c>
      <c r="E23" s="29">
        <f>B23+C23</f>
        <v>0</v>
      </c>
    </row>
    <row r="24" spans="1:6" x14ac:dyDescent="0.2">
      <c r="A24" s="123" t="s">
        <v>2</v>
      </c>
      <c r="B24" s="95">
        <v>0</v>
      </c>
      <c r="C24" s="95">
        <f>C22-C23</f>
        <v>0</v>
      </c>
      <c r="D24" s="95">
        <f>D22-D23</f>
        <v>0</v>
      </c>
      <c r="E24" s="95">
        <f>E22-E23</f>
        <v>0</v>
      </c>
    </row>
    <row r="25" spans="1:6" x14ac:dyDescent="0.2">
      <c r="A25" s="64" t="s">
        <v>50</v>
      </c>
      <c r="B25" s="61">
        <v>0</v>
      </c>
      <c r="C25" s="61">
        <v>0</v>
      </c>
      <c r="D25" s="61">
        <f>D17+D24</f>
        <v>0</v>
      </c>
      <c r="E25" s="61">
        <v>0</v>
      </c>
    </row>
    <row r="26" spans="1:6" x14ac:dyDescent="0.2">
      <c r="A26" s="71"/>
      <c r="B26" s="65"/>
      <c r="C26" s="65"/>
      <c r="D26" s="65"/>
    </row>
    <row r="27" spans="1:6" x14ac:dyDescent="0.2">
      <c r="A27" s="189" t="s">
        <v>51</v>
      </c>
      <c r="B27" s="190"/>
      <c r="C27" s="190"/>
      <c r="D27" s="190"/>
    </row>
    <row r="28" spans="1:6" ht="13.5" thickBot="1" x14ac:dyDescent="0.25">
      <c r="A28" s="14"/>
      <c r="B28" s="40"/>
      <c r="C28" s="40"/>
      <c r="D28" s="40"/>
    </row>
    <row r="29" spans="1:6" ht="27" thickTop="1" thickBot="1" x14ac:dyDescent="0.25">
      <c r="A29" s="53"/>
      <c r="B29" s="54" t="s">
        <v>65</v>
      </c>
      <c r="C29" s="94" t="s">
        <v>102</v>
      </c>
      <c r="D29" s="54" t="s">
        <v>66</v>
      </c>
      <c r="E29" s="94" t="s">
        <v>103</v>
      </c>
      <c r="F29" s="16"/>
    </row>
    <row r="30" spans="1:6" ht="25.5" customHeight="1" thickTop="1" x14ac:dyDescent="0.2">
      <c r="A30" s="72" t="s">
        <v>52</v>
      </c>
      <c r="B30" s="73"/>
      <c r="C30" s="73">
        <v>-249100.03</v>
      </c>
      <c r="D30" s="74">
        <v>0</v>
      </c>
      <c r="E30" s="75">
        <v>0</v>
      </c>
    </row>
    <row r="31" spans="1:6" ht="24.75" customHeight="1" x14ac:dyDescent="0.2">
      <c r="A31" s="123" t="s">
        <v>53</v>
      </c>
      <c r="B31" s="132"/>
      <c r="C31" s="132">
        <f>C17+C25</f>
        <v>-91547.560000000056</v>
      </c>
      <c r="D31" s="132">
        <f>D17+D25</f>
        <v>0</v>
      </c>
      <c r="E31" s="132">
        <f>E17+E25</f>
        <v>0</v>
      </c>
    </row>
    <row r="32" spans="1:6" ht="51.75" customHeight="1" x14ac:dyDescent="0.2">
      <c r="A32" s="87" t="s">
        <v>54</v>
      </c>
      <c r="B32" s="76">
        <v>-249100.03</v>
      </c>
      <c r="C32" s="76">
        <f>C30+C31</f>
        <v>-340647.59000000008</v>
      </c>
      <c r="D32" s="77">
        <f>D17+D24+D30-D31</f>
        <v>0</v>
      </c>
      <c r="E32" s="78">
        <v>0</v>
      </c>
    </row>
    <row r="33" spans="1:6" x14ac:dyDescent="0.2">
      <c r="A33" s="79"/>
      <c r="B33" s="80"/>
      <c r="C33" s="80"/>
      <c r="D33" s="80"/>
    </row>
    <row r="34" spans="1:6" x14ac:dyDescent="0.2">
      <c r="A34" s="191" t="s">
        <v>48</v>
      </c>
      <c r="B34" s="191"/>
      <c r="C34" s="191"/>
      <c r="D34" s="191"/>
    </row>
    <row r="35" spans="1:6" ht="13.5" thickBot="1" x14ac:dyDescent="0.25">
      <c r="A35" s="81"/>
      <c r="B35" s="82"/>
      <c r="C35" s="82"/>
      <c r="D35" s="82"/>
    </row>
    <row r="36" spans="1:6" ht="27" thickTop="1" thickBot="1" x14ac:dyDescent="0.25">
      <c r="A36" s="83"/>
      <c r="B36" s="54" t="s">
        <v>65</v>
      </c>
      <c r="C36" s="94" t="s">
        <v>102</v>
      </c>
      <c r="D36" s="54" t="s">
        <v>66</v>
      </c>
      <c r="E36" s="94" t="s">
        <v>103</v>
      </c>
      <c r="F36" s="16"/>
    </row>
    <row r="37" spans="1:6" ht="27" customHeight="1" thickTop="1" x14ac:dyDescent="0.2">
      <c r="A37" s="124" t="s">
        <v>52</v>
      </c>
      <c r="B37" s="125">
        <v>0</v>
      </c>
      <c r="C37" s="125">
        <v>0</v>
      </c>
      <c r="D37" s="126">
        <f>C40</f>
        <v>0</v>
      </c>
      <c r="E37" s="127">
        <v>0</v>
      </c>
    </row>
    <row r="38" spans="1:6" ht="24.75" customHeight="1" x14ac:dyDescent="0.2">
      <c r="A38" s="128" t="s">
        <v>55</v>
      </c>
      <c r="B38" s="129">
        <v>0</v>
      </c>
      <c r="C38" s="129">
        <v>0</v>
      </c>
      <c r="D38" s="130">
        <v>0</v>
      </c>
      <c r="E38" s="131">
        <v>0</v>
      </c>
    </row>
    <row r="39" spans="1:6" ht="17.25" customHeight="1" x14ac:dyDescent="0.2">
      <c r="A39" s="128" t="s">
        <v>56</v>
      </c>
      <c r="B39" s="129">
        <v>0</v>
      </c>
      <c r="C39" s="129">
        <v>0</v>
      </c>
      <c r="D39" s="130">
        <v>0</v>
      </c>
      <c r="E39" s="131">
        <v>0</v>
      </c>
    </row>
    <row r="40" spans="1:6" ht="27.75" customHeight="1" x14ac:dyDescent="0.2">
      <c r="A40" s="64" t="s">
        <v>53</v>
      </c>
      <c r="B40" s="84">
        <f>B37-B38+B39</f>
        <v>0</v>
      </c>
      <c r="C40" s="84">
        <f>C37-C38+C39</f>
        <v>0</v>
      </c>
      <c r="D40" s="85">
        <f>D37-D38+D39</f>
        <v>0</v>
      </c>
      <c r="E40" s="86">
        <v>0</v>
      </c>
    </row>
    <row r="41" spans="1:6" ht="17.25" customHeight="1" x14ac:dyDescent="0.2"/>
    <row r="42" spans="1:6" ht="9" customHeight="1" x14ac:dyDescent="0.2"/>
    <row r="43" spans="1:6" x14ac:dyDescent="0.2">
      <c r="A43" s="17" t="s">
        <v>108</v>
      </c>
      <c r="B43" s="30"/>
      <c r="C43" s="17" t="s">
        <v>64</v>
      </c>
    </row>
    <row r="44" spans="1:6" x14ac:dyDescent="0.2">
      <c r="C44" s="17" t="s">
        <v>109</v>
      </c>
    </row>
  </sheetData>
  <mergeCells count="6">
    <mergeCell ref="A5:D5"/>
    <mergeCell ref="A19:D19"/>
    <mergeCell ref="A27:D27"/>
    <mergeCell ref="A34:D34"/>
    <mergeCell ref="A8:D8"/>
    <mergeCell ref="A6:D6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DC35D-8B3D-45E1-95FF-30FF84FF9392}">
  <sheetPr>
    <pageSetUpPr fitToPage="1"/>
  </sheetPr>
  <dimension ref="A1:J35"/>
  <sheetViews>
    <sheetView topLeftCell="A4" zoomScaleNormal="100" workbookViewId="0">
      <selection activeCell="E25" sqref="E25"/>
    </sheetView>
  </sheetViews>
  <sheetFormatPr defaultColWidth="9.140625" defaultRowHeight="12.75" x14ac:dyDescent="0.2"/>
  <cols>
    <col min="1" max="1" width="7.42578125" style="17" customWidth="1"/>
    <col min="2" max="2" width="8.5703125" style="17" customWidth="1"/>
    <col min="3" max="3" width="22.28515625" style="17" customWidth="1"/>
    <col min="4" max="4" width="13.140625" style="17" customWidth="1"/>
    <col min="5" max="5" width="11.5703125" style="17" customWidth="1"/>
    <col min="6" max="6" width="9.140625" style="17" customWidth="1"/>
    <col min="7" max="7" width="12.140625" style="17" customWidth="1"/>
    <col min="8" max="16384" width="9.140625" style="17"/>
  </cols>
  <sheetData>
    <row r="1" spans="1:10" s="9" customFormat="1" x14ac:dyDescent="0.2">
      <c r="A1" s="8" t="s">
        <v>105</v>
      </c>
    </row>
    <row r="2" spans="1:10" s="9" customFormat="1" ht="21.75" customHeight="1" x14ac:dyDescent="0.2">
      <c r="A2" s="8" t="s">
        <v>106</v>
      </c>
      <c r="B2" s="10"/>
      <c r="C2" s="10"/>
      <c r="D2" s="10"/>
      <c r="E2" s="10"/>
      <c r="F2" s="10"/>
    </row>
    <row r="3" spans="1:10" s="9" customFormat="1" ht="18" customHeight="1" x14ac:dyDescent="0.2">
      <c r="A3" s="11"/>
      <c r="B3" s="10"/>
      <c r="C3" s="10"/>
      <c r="D3" s="10"/>
      <c r="E3" s="10"/>
      <c r="F3" s="10"/>
    </row>
    <row r="4" spans="1:10" s="9" customFormat="1" ht="15.75" customHeight="1" x14ac:dyDescent="0.2">
      <c r="A4" s="12" t="s">
        <v>15</v>
      </c>
      <c r="B4" s="10"/>
      <c r="C4" s="10"/>
      <c r="D4" s="10"/>
      <c r="E4" s="10"/>
      <c r="F4" s="10"/>
    </row>
    <row r="5" spans="1:10" s="9" customFormat="1" x14ac:dyDescent="0.2">
      <c r="A5" s="12"/>
      <c r="B5" s="10"/>
      <c r="C5" s="10"/>
      <c r="D5" s="10"/>
      <c r="E5" s="13"/>
      <c r="F5" s="13"/>
    </row>
    <row r="6" spans="1:10" s="9" customFormat="1" ht="18" customHeight="1" x14ac:dyDescent="0.2">
      <c r="A6" s="12" t="s">
        <v>4</v>
      </c>
      <c r="B6" s="10"/>
      <c r="C6" s="10"/>
      <c r="D6" s="10"/>
      <c r="E6" s="10"/>
      <c r="F6" s="10"/>
    </row>
    <row r="7" spans="1:10" s="9" customFormat="1" x14ac:dyDescent="0.2">
      <c r="A7" s="12"/>
      <c r="B7" s="10"/>
      <c r="C7" s="10"/>
      <c r="D7" s="10"/>
      <c r="E7" s="13"/>
      <c r="F7" s="13"/>
    </row>
    <row r="8" spans="1:10" s="9" customFormat="1" ht="15.75" customHeight="1" x14ac:dyDescent="0.2">
      <c r="A8" s="12" t="s">
        <v>31</v>
      </c>
      <c r="B8" s="10"/>
      <c r="C8" s="10"/>
      <c r="D8" s="10"/>
      <c r="E8" s="10"/>
      <c r="F8" s="10"/>
    </row>
    <row r="9" spans="1:10" ht="13.5" thickBot="1" x14ac:dyDescent="0.25">
      <c r="A9" s="14"/>
      <c r="B9" s="14"/>
      <c r="C9" s="14"/>
      <c r="D9" s="14"/>
      <c r="E9" s="15"/>
      <c r="F9" s="15"/>
      <c r="G9" s="16"/>
    </row>
    <row r="10" spans="1:10" ht="27" thickTop="1" thickBot="1" x14ac:dyDescent="0.25">
      <c r="A10" s="47" t="s">
        <v>5</v>
      </c>
      <c r="B10" s="47" t="s">
        <v>6</v>
      </c>
      <c r="C10" s="47" t="s">
        <v>3</v>
      </c>
      <c r="D10" s="18" t="s">
        <v>65</v>
      </c>
      <c r="E10" s="94" t="s">
        <v>102</v>
      </c>
      <c r="F10" s="18" t="s">
        <v>66</v>
      </c>
      <c r="G10" s="94" t="s">
        <v>103</v>
      </c>
      <c r="J10" s="16"/>
    </row>
    <row r="11" spans="1:10" ht="13.5" thickTop="1" x14ac:dyDescent="0.2">
      <c r="A11" s="102"/>
      <c r="B11" s="103"/>
      <c r="C11" s="104" t="s">
        <v>0</v>
      </c>
      <c r="D11" s="105">
        <f>D12</f>
        <v>6044100</v>
      </c>
      <c r="E11" s="105">
        <f>E12</f>
        <v>2996001.56</v>
      </c>
      <c r="F11" s="106">
        <f>E11/D11*100</f>
        <v>49.569026984993627</v>
      </c>
      <c r="G11" s="107">
        <f>D11-E11</f>
        <v>3048098.44</v>
      </c>
    </row>
    <row r="12" spans="1:10" ht="15.75" customHeight="1" x14ac:dyDescent="0.2">
      <c r="A12" s="1">
        <v>6</v>
      </c>
      <c r="B12" s="1"/>
      <c r="C12" s="1" t="s">
        <v>7</v>
      </c>
      <c r="D12" s="32">
        <f>D13+D14+D15+D16+D19+D17+D18</f>
        <v>6044100</v>
      </c>
      <c r="E12" s="32">
        <f>E13+E14+E15+E16+E19+E17+E18</f>
        <v>2996001.56</v>
      </c>
      <c r="F12" s="99">
        <f t="shared" ref="F12:F18" si="0">E12/D12*100</f>
        <v>49.569026984993627</v>
      </c>
      <c r="G12" s="19">
        <f t="shared" ref="G12:G18" si="1">D12-E12</f>
        <v>3048098.44</v>
      </c>
    </row>
    <row r="13" spans="1:10" ht="38.25" x14ac:dyDescent="0.2">
      <c r="A13" s="1"/>
      <c r="B13" s="20">
        <v>63</v>
      </c>
      <c r="C13" s="20" t="s">
        <v>22</v>
      </c>
      <c r="D13" s="21">
        <v>51700</v>
      </c>
      <c r="E13" s="21">
        <v>4287.8</v>
      </c>
      <c r="F13" s="99">
        <f t="shared" si="0"/>
        <v>8.2936170212765958</v>
      </c>
      <c r="G13" s="101">
        <f t="shared" si="1"/>
        <v>47412.2</v>
      </c>
    </row>
    <row r="14" spans="1:10" x14ac:dyDescent="0.2">
      <c r="A14" s="23"/>
      <c r="B14" s="23">
        <v>64</v>
      </c>
      <c r="C14" s="2" t="s">
        <v>59</v>
      </c>
      <c r="D14" s="21">
        <v>0</v>
      </c>
      <c r="E14" s="21">
        <v>0</v>
      </c>
      <c r="F14" s="99" t="e">
        <f t="shared" si="0"/>
        <v>#DIV/0!</v>
      </c>
      <c r="G14" s="101">
        <f t="shared" si="1"/>
        <v>0</v>
      </c>
      <c r="J14" s="16"/>
    </row>
    <row r="15" spans="1:10" ht="63.75" x14ac:dyDescent="0.2">
      <c r="A15" s="23"/>
      <c r="B15" s="23">
        <v>65</v>
      </c>
      <c r="C15" s="3" t="s">
        <v>60</v>
      </c>
      <c r="D15" s="21">
        <v>398000</v>
      </c>
      <c r="E15" s="21">
        <v>254537.60000000001</v>
      </c>
      <c r="F15" s="99">
        <f t="shared" si="0"/>
        <v>63.954170854271354</v>
      </c>
      <c r="G15" s="101">
        <f t="shared" si="1"/>
        <v>143462.39999999999</v>
      </c>
    </row>
    <row r="16" spans="1:10" ht="51" x14ac:dyDescent="0.2">
      <c r="A16" s="23"/>
      <c r="B16" s="23">
        <v>66</v>
      </c>
      <c r="C16" s="3" t="s">
        <v>61</v>
      </c>
      <c r="D16" s="21">
        <v>117000</v>
      </c>
      <c r="E16" s="21">
        <v>71768.72</v>
      </c>
      <c r="F16" s="99">
        <f t="shared" si="0"/>
        <v>61.340786324786322</v>
      </c>
      <c r="G16" s="101">
        <f t="shared" si="1"/>
        <v>45231.28</v>
      </c>
    </row>
    <row r="17" spans="1:7" ht="51" x14ac:dyDescent="0.2">
      <c r="A17" s="23"/>
      <c r="B17" s="23">
        <v>67</v>
      </c>
      <c r="C17" s="20" t="s">
        <v>23</v>
      </c>
      <c r="D17" s="21">
        <v>5476400</v>
      </c>
      <c r="E17" s="21">
        <v>2665379.81</v>
      </c>
      <c r="F17" s="99">
        <f t="shared" si="0"/>
        <v>48.670290884522686</v>
      </c>
      <c r="G17" s="101">
        <f t="shared" si="1"/>
        <v>2811020.19</v>
      </c>
    </row>
    <row r="18" spans="1:7" ht="25.5" x14ac:dyDescent="0.2">
      <c r="A18" s="23"/>
      <c r="B18" s="23">
        <v>68</v>
      </c>
      <c r="C18" s="20" t="s">
        <v>110</v>
      </c>
      <c r="D18" s="21">
        <v>1000</v>
      </c>
      <c r="E18" s="21">
        <v>27.63</v>
      </c>
      <c r="F18" s="99">
        <f t="shared" si="0"/>
        <v>2.7629999999999999</v>
      </c>
      <c r="G18" s="101">
        <f t="shared" si="1"/>
        <v>972.37</v>
      </c>
    </row>
    <row r="19" spans="1:7" x14ac:dyDescent="0.2">
      <c r="A19" s="23"/>
      <c r="B19" s="23">
        <v>92</v>
      </c>
      <c r="C19" s="20" t="s">
        <v>101</v>
      </c>
      <c r="D19" s="21">
        <v>0</v>
      </c>
      <c r="E19" s="21">
        <v>0</v>
      </c>
      <c r="F19" s="100">
        <v>0</v>
      </c>
      <c r="G19" s="22">
        <f>D19+E19</f>
        <v>0</v>
      </c>
    </row>
    <row r="22" spans="1:7" s="8" customFormat="1" x14ac:dyDescent="0.25">
      <c r="A22" s="12" t="s">
        <v>32</v>
      </c>
    </row>
    <row r="23" spans="1:7" ht="13.5" thickBot="1" x14ac:dyDescent="0.25">
      <c r="A23" s="14"/>
      <c r="B23" s="14"/>
      <c r="C23" s="14"/>
      <c r="D23" s="14"/>
      <c r="E23" s="15"/>
      <c r="F23" s="90"/>
    </row>
    <row r="24" spans="1:7" ht="24" thickTop="1" thickBot="1" x14ac:dyDescent="0.25">
      <c r="A24" s="47" t="s">
        <v>5</v>
      </c>
      <c r="B24" s="47" t="s">
        <v>6</v>
      </c>
      <c r="C24" s="47" t="s">
        <v>8</v>
      </c>
      <c r="D24" s="18" t="s">
        <v>65</v>
      </c>
      <c r="E24" s="94" t="s">
        <v>102</v>
      </c>
      <c r="F24" s="18" t="s">
        <v>66</v>
      </c>
      <c r="G24" s="18" t="s">
        <v>103</v>
      </c>
    </row>
    <row r="25" spans="1:7" ht="13.5" thickTop="1" x14ac:dyDescent="0.2">
      <c r="A25" s="102"/>
      <c r="B25" s="103"/>
      <c r="C25" s="104" t="s">
        <v>1</v>
      </c>
      <c r="D25" s="105">
        <f>D26+D31</f>
        <v>6044100</v>
      </c>
      <c r="E25" s="105">
        <f>E26+E31</f>
        <v>3087549.12</v>
      </c>
      <c r="F25" s="108">
        <f t="shared" ref="F25:F32" si="2">E25/D25*100</f>
        <v>51.083686901275627</v>
      </c>
      <c r="G25" s="109">
        <f>D25-E25</f>
        <v>2956550.88</v>
      </c>
    </row>
    <row r="26" spans="1:7" ht="15.75" customHeight="1" x14ac:dyDescent="0.2">
      <c r="A26" s="1">
        <v>3</v>
      </c>
      <c r="B26" s="1"/>
      <c r="C26" s="1" t="s">
        <v>9</v>
      </c>
      <c r="D26" s="32">
        <f>D27+D28+D29+D30</f>
        <v>5993900</v>
      </c>
      <c r="E26" s="32">
        <f>E27+E28+E29+E30</f>
        <v>3078075.72</v>
      </c>
      <c r="F26" s="91">
        <f t="shared" si="2"/>
        <v>51.353471362551929</v>
      </c>
      <c r="G26" s="31">
        <f>G27+G28+G29+G30</f>
        <v>2915824.28</v>
      </c>
    </row>
    <row r="27" spans="1:7" ht="15.75" customHeight="1" x14ac:dyDescent="0.2">
      <c r="A27" s="1"/>
      <c r="B27" s="20">
        <v>31</v>
      </c>
      <c r="C27" s="24" t="s">
        <v>10</v>
      </c>
      <c r="D27" s="21">
        <v>5120300</v>
      </c>
      <c r="E27" s="21">
        <v>2663731.4</v>
      </c>
      <c r="F27" s="91">
        <f t="shared" si="2"/>
        <v>52.022955686190265</v>
      </c>
      <c r="G27" s="22">
        <f t="shared" ref="G27:G32" si="3">D27-E27</f>
        <v>2456568.6</v>
      </c>
    </row>
    <row r="28" spans="1:7" x14ac:dyDescent="0.2">
      <c r="A28" s="23"/>
      <c r="B28" s="23">
        <v>32</v>
      </c>
      <c r="C28" s="24" t="s">
        <v>17</v>
      </c>
      <c r="D28" s="21">
        <v>871800</v>
      </c>
      <c r="E28" s="21">
        <v>413293.62</v>
      </c>
      <c r="F28" s="91">
        <f t="shared" si="2"/>
        <v>47.406930488644186</v>
      </c>
      <c r="G28" s="22">
        <f t="shared" si="3"/>
        <v>458506.38</v>
      </c>
    </row>
    <row r="29" spans="1:7" x14ac:dyDescent="0.2">
      <c r="A29" s="23"/>
      <c r="B29" s="23">
        <v>34</v>
      </c>
      <c r="C29" s="24" t="s">
        <v>58</v>
      </c>
      <c r="D29" s="21">
        <v>1800</v>
      </c>
      <c r="E29" s="21">
        <v>1050.7</v>
      </c>
      <c r="F29" s="91">
        <f t="shared" si="2"/>
        <v>58.372222222222227</v>
      </c>
      <c r="G29" s="22">
        <f t="shared" si="3"/>
        <v>749.3</v>
      </c>
    </row>
    <row r="30" spans="1:7" ht="25.5" x14ac:dyDescent="0.2">
      <c r="A30" s="23"/>
      <c r="B30" s="23">
        <v>37</v>
      </c>
      <c r="C30" s="93" t="s">
        <v>100</v>
      </c>
      <c r="D30" s="92">
        <v>0</v>
      </c>
      <c r="E30" s="92">
        <v>0</v>
      </c>
      <c r="F30" s="91" t="e">
        <f t="shared" si="2"/>
        <v>#DIV/0!</v>
      </c>
      <c r="G30" s="22">
        <f t="shared" si="3"/>
        <v>0</v>
      </c>
    </row>
    <row r="31" spans="1:7" ht="25.5" x14ac:dyDescent="0.2">
      <c r="A31" s="133">
        <v>4</v>
      </c>
      <c r="B31" s="133"/>
      <c r="C31" s="134" t="s">
        <v>11</v>
      </c>
      <c r="D31" s="135">
        <f>D32</f>
        <v>50200</v>
      </c>
      <c r="E31" s="135">
        <f>E32</f>
        <v>9473.4</v>
      </c>
      <c r="F31" s="136">
        <f t="shared" si="2"/>
        <v>18.871314741035857</v>
      </c>
      <c r="G31" s="137">
        <f t="shared" si="3"/>
        <v>40726.6</v>
      </c>
    </row>
    <row r="32" spans="1:7" ht="39.75" customHeight="1" x14ac:dyDescent="0.2">
      <c r="A32" s="20"/>
      <c r="B32" s="20">
        <v>42</v>
      </c>
      <c r="C32" s="25" t="s">
        <v>62</v>
      </c>
      <c r="D32" s="21">
        <v>50200</v>
      </c>
      <c r="E32" s="21">
        <v>9473.4</v>
      </c>
      <c r="F32" s="91">
        <f t="shared" si="2"/>
        <v>18.871314741035857</v>
      </c>
      <c r="G32" s="22">
        <f t="shared" si="3"/>
        <v>40726.6</v>
      </c>
    </row>
    <row r="34" spans="1:6" x14ac:dyDescent="0.2">
      <c r="A34" s="17" t="s">
        <v>108</v>
      </c>
      <c r="B34" s="30"/>
      <c r="F34" s="17" t="s">
        <v>64</v>
      </c>
    </row>
    <row r="35" spans="1:6" x14ac:dyDescent="0.2">
      <c r="F35" s="17" t="s">
        <v>109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BD6D7-4C45-412E-AE74-E229405282C5}">
  <sheetPr>
    <pageSetUpPr fitToPage="1"/>
  </sheetPr>
  <dimension ref="A1:H41"/>
  <sheetViews>
    <sheetView topLeftCell="A7" workbookViewId="0">
      <selection activeCell="C36" sqref="C36"/>
    </sheetView>
  </sheetViews>
  <sheetFormatPr defaultColWidth="9.140625" defaultRowHeight="14.25" x14ac:dyDescent="0.2"/>
  <cols>
    <col min="1" max="1" width="23.28515625" style="159" customWidth="1"/>
    <col min="2" max="3" width="13" style="159" customWidth="1"/>
    <col min="4" max="4" width="9.5703125" style="159" customWidth="1"/>
    <col min="5" max="5" width="12.5703125" style="159" customWidth="1"/>
    <col min="6" max="16384" width="9.140625" style="159"/>
  </cols>
  <sheetData>
    <row r="1" spans="1:8" s="138" customFormat="1" ht="12.75" x14ac:dyDescent="0.2">
      <c r="A1" s="139" t="s">
        <v>105</v>
      </c>
    </row>
    <row r="2" spans="1:8" s="138" customFormat="1" ht="21.75" customHeight="1" x14ac:dyDescent="0.2">
      <c r="A2" s="139" t="s">
        <v>106</v>
      </c>
      <c r="B2" s="14"/>
      <c r="C2" s="14"/>
      <c r="D2" s="14"/>
      <c r="E2" s="14"/>
      <c r="F2" s="14"/>
    </row>
    <row r="3" spans="1:8" s="138" customFormat="1" ht="18" customHeight="1" x14ac:dyDescent="0.2">
      <c r="A3" s="140"/>
      <c r="B3" s="14"/>
      <c r="C3" s="14"/>
      <c r="D3" s="14"/>
    </row>
    <row r="4" spans="1:8" s="138" customFormat="1" ht="18" customHeight="1" x14ac:dyDescent="0.2">
      <c r="A4" s="140"/>
      <c r="B4" s="14"/>
      <c r="C4" s="14"/>
      <c r="D4" s="14"/>
    </row>
    <row r="5" spans="1:8" s="138" customFormat="1" ht="15.75" customHeight="1" x14ac:dyDescent="0.2">
      <c r="A5" s="141" t="s">
        <v>15</v>
      </c>
      <c r="B5" s="14"/>
      <c r="C5" s="14"/>
      <c r="D5" s="14"/>
    </row>
    <row r="6" spans="1:8" s="138" customFormat="1" ht="12.75" x14ac:dyDescent="0.2">
      <c r="A6" s="141"/>
      <c r="B6" s="14"/>
      <c r="C6" s="15"/>
      <c r="D6" s="15"/>
    </row>
    <row r="7" spans="1:8" s="138" customFormat="1" ht="30" customHeight="1" x14ac:dyDescent="0.2">
      <c r="A7" s="141" t="s">
        <v>4</v>
      </c>
      <c r="B7" s="14"/>
      <c r="C7" s="14"/>
      <c r="D7" s="14"/>
    </row>
    <row r="8" spans="1:8" s="138" customFormat="1" ht="12.75" x14ac:dyDescent="0.2">
      <c r="A8" s="141"/>
      <c r="B8" s="14"/>
      <c r="C8" s="15"/>
      <c r="D8" s="15"/>
    </row>
    <row r="9" spans="1:8" s="138" customFormat="1" ht="15.75" customHeight="1" x14ac:dyDescent="0.2">
      <c r="A9" s="141" t="s">
        <v>33</v>
      </c>
      <c r="B9" s="14"/>
      <c r="C9" s="14"/>
      <c r="D9" s="14"/>
    </row>
    <row r="10" spans="1:8" s="138" customFormat="1" ht="13.5" thickBot="1" x14ac:dyDescent="0.25">
      <c r="A10" s="14"/>
      <c r="B10" s="14"/>
      <c r="C10" s="15"/>
      <c r="D10" s="15"/>
      <c r="E10" s="142"/>
    </row>
    <row r="11" spans="1:8" s="138" customFormat="1" ht="27" thickTop="1" thickBot="1" x14ac:dyDescent="0.25">
      <c r="A11" s="47" t="s">
        <v>35</v>
      </c>
      <c r="B11" s="18" t="s">
        <v>65</v>
      </c>
      <c r="C11" s="94" t="s">
        <v>102</v>
      </c>
      <c r="D11" s="18" t="s">
        <v>66</v>
      </c>
      <c r="E11" s="94" t="s">
        <v>103</v>
      </c>
      <c r="H11" s="142"/>
    </row>
    <row r="12" spans="1:8" s="138" customFormat="1" ht="13.5" thickTop="1" x14ac:dyDescent="0.2">
      <c r="A12" s="104" t="s">
        <v>0</v>
      </c>
      <c r="B12" s="111">
        <f>B13+B15+B17+B19+B21</f>
        <v>6044100</v>
      </c>
      <c r="C12" s="111">
        <f>C13+C15+C17+C19+C21</f>
        <v>2996001.56</v>
      </c>
      <c r="D12" s="112">
        <f>C12/B12*100</f>
        <v>49.569026984993627</v>
      </c>
      <c r="E12" s="111">
        <f>B12-C12</f>
        <v>3048098.44</v>
      </c>
    </row>
    <row r="13" spans="1:8" s="143" customFormat="1" ht="15.75" customHeight="1" x14ac:dyDescent="0.2">
      <c r="A13" s="27" t="s">
        <v>40</v>
      </c>
      <c r="B13" s="28">
        <f>B14</f>
        <v>5476400</v>
      </c>
      <c r="C13" s="28">
        <f>C14</f>
        <v>2665379.81</v>
      </c>
      <c r="D13" s="110">
        <f t="shared" ref="D13:D22" si="0">C13/B13*100</f>
        <v>48.670290884522686</v>
      </c>
      <c r="E13" s="26">
        <f t="shared" ref="E13:E22" si="1">B13-C13</f>
        <v>2811020.19</v>
      </c>
    </row>
    <row r="14" spans="1:8" s="138" customFormat="1" ht="12.75" x14ac:dyDescent="0.2">
      <c r="A14" s="3" t="s">
        <v>41</v>
      </c>
      <c r="B14" s="144">
        <v>5476400</v>
      </c>
      <c r="C14" s="144">
        <v>2665379.81</v>
      </c>
      <c r="D14" s="110">
        <f t="shared" si="0"/>
        <v>48.670290884522686</v>
      </c>
      <c r="E14" s="110">
        <f t="shared" si="1"/>
        <v>2811020.19</v>
      </c>
    </row>
    <row r="15" spans="1:8" s="138" customFormat="1" ht="12.75" x14ac:dyDescent="0.2">
      <c r="A15" s="4" t="s">
        <v>42</v>
      </c>
      <c r="B15" s="145">
        <f>B16</f>
        <v>115000</v>
      </c>
      <c r="C15" s="145">
        <f>C16</f>
        <v>70768.72</v>
      </c>
      <c r="D15" s="110">
        <f t="shared" si="0"/>
        <v>61.538017391304344</v>
      </c>
      <c r="E15" s="26">
        <f t="shared" si="1"/>
        <v>44231.28</v>
      </c>
      <c r="H15" s="142"/>
    </row>
    <row r="16" spans="1:8" s="138" customFormat="1" ht="12.75" x14ac:dyDescent="0.2">
      <c r="A16" s="3" t="s">
        <v>43</v>
      </c>
      <c r="B16" s="144">
        <v>115000</v>
      </c>
      <c r="C16" s="144">
        <v>70768.72</v>
      </c>
      <c r="D16" s="110">
        <f t="shared" si="0"/>
        <v>61.538017391304344</v>
      </c>
      <c r="E16" s="110">
        <f t="shared" si="1"/>
        <v>44231.28</v>
      </c>
    </row>
    <row r="17" spans="1:5" s="138" customFormat="1" ht="25.5" x14ac:dyDescent="0.2">
      <c r="A17" s="1" t="s">
        <v>38</v>
      </c>
      <c r="B17" s="145">
        <f>B18</f>
        <v>399000</v>
      </c>
      <c r="C17" s="145">
        <f>C18</f>
        <v>254565.23</v>
      </c>
      <c r="D17" s="110">
        <f t="shared" si="0"/>
        <v>63.800809523809534</v>
      </c>
      <c r="E17" s="26">
        <f t="shared" si="1"/>
        <v>144434.76999999999</v>
      </c>
    </row>
    <row r="18" spans="1:5" s="138" customFormat="1" ht="25.5" x14ac:dyDescent="0.2">
      <c r="A18" s="3" t="s">
        <v>39</v>
      </c>
      <c r="B18" s="144">
        <v>399000</v>
      </c>
      <c r="C18" s="146">
        <v>254565.23</v>
      </c>
      <c r="D18" s="110">
        <f t="shared" si="0"/>
        <v>63.800809523809534</v>
      </c>
      <c r="E18" s="110">
        <f t="shared" si="1"/>
        <v>144434.76999999999</v>
      </c>
    </row>
    <row r="19" spans="1:5" s="138" customFormat="1" ht="12.75" x14ac:dyDescent="0.2">
      <c r="A19" s="6" t="s">
        <v>36</v>
      </c>
      <c r="B19" s="147">
        <f>B20</f>
        <v>51700</v>
      </c>
      <c r="C19" s="147">
        <f>C20</f>
        <v>4287.8</v>
      </c>
      <c r="D19" s="110">
        <f t="shared" si="0"/>
        <v>8.2936170212765958</v>
      </c>
      <c r="E19" s="26">
        <f t="shared" si="1"/>
        <v>47412.2</v>
      </c>
    </row>
    <row r="20" spans="1:5" s="138" customFormat="1" ht="12.75" x14ac:dyDescent="0.2">
      <c r="A20" s="148" t="s">
        <v>37</v>
      </c>
      <c r="B20" s="149">
        <v>51700</v>
      </c>
      <c r="C20" s="150">
        <v>4287.8</v>
      </c>
      <c r="D20" s="110">
        <f t="shared" si="0"/>
        <v>8.2936170212765958</v>
      </c>
      <c r="E20" s="110">
        <f t="shared" si="1"/>
        <v>47412.2</v>
      </c>
    </row>
    <row r="21" spans="1:5" s="138" customFormat="1" ht="12.75" x14ac:dyDescent="0.2">
      <c r="A21" s="6" t="s">
        <v>97</v>
      </c>
      <c r="B21" s="147">
        <f>B22</f>
        <v>2000</v>
      </c>
      <c r="C21" s="147">
        <f>C22</f>
        <v>1000</v>
      </c>
      <c r="D21" s="110">
        <f t="shared" si="0"/>
        <v>50</v>
      </c>
      <c r="E21" s="26">
        <f t="shared" si="1"/>
        <v>1000</v>
      </c>
    </row>
    <row r="22" spans="1:5" s="138" customFormat="1" ht="12.75" x14ac:dyDescent="0.2">
      <c r="A22" s="148" t="s">
        <v>96</v>
      </c>
      <c r="B22" s="149">
        <v>2000</v>
      </c>
      <c r="C22" s="151">
        <v>1000</v>
      </c>
      <c r="D22" s="110">
        <f t="shared" si="0"/>
        <v>50</v>
      </c>
      <c r="E22" s="110">
        <f t="shared" si="1"/>
        <v>1000</v>
      </c>
    </row>
    <row r="23" spans="1:5" s="138" customFormat="1" ht="12.75" x14ac:dyDescent="0.2">
      <c r="A23" s="152"/>
    </row>
    <row r="24" spans="1:5" s="139" customFormat="1" ht="38.25" x14ac:dyDescent="0.25">
      <c r="A24" s="141" t="s">
        <v>34</v>
      </c>
    </row>
    <row r="25" spans="1:5" s="138" customFormat="1" ht="13.5" thickBot="1" x14ac:dyDescent="0.25">
      <c r="A25" s="14"/>
      <c r="B25" s="14"/>
      <c r="C25" s="15"/>
      <c r="D25" s="15"/>
    </row>
    <row r="26" spans="1:5" s="138" customFormat="1" ht="27" thickTop="1" thickBot="1" x14ac:dyDescent="0.25">
      <c r="A26" s="47" t="s">
        <v>35</v>
      </c>
      <c r="B26" s="18" t="s">
        <v>65</v>
      </c>
      <c r="C26" s="94" t="s">
        <v>102</v>
      </c>
      <c r="D26" s="18" t="s">
        <v>66</v>
      </c>
      <c r="E26" s="94" t="s">
        <v>103</v>
      </c>
    </row>
    <row r="27" spans="1:5" s="138" customFormat="1" ht="13.5" thickTop="1" x14ac:dyDescent="0.2">
      <c r="A27" s="104" t="s">
        <v>1</v>
      </c>
      <c r="B27" s="105">
        <f>B28+B30+B32+B34+B36</f>
        <v>6044100</v>
      </c>
      <c r="C27" s="105">
        <f>C28+C30+C32+C34+C36</f>
        <v>3087549.12</v>
      </c>
      <c r="D27" s="113">
        <f t="shared" ref="D27:D37" si="2">C27/B27*100</f>
        <v>51.083686901275627</v>
      </c>
      <c r="E27" s="114">
        <f>B27-C27</f>
        <v>2956550.88</v>
      </c>
    </row>
    <row r="28" spans="1:5" s="143" customFormat="1" ht="15.75" customHeight="1" x14ac:dyDescent="0.2">
      <c r="A28" s="4" t="s">
        <v>40</v>
      </c>
      <c r="B28" s="153">
        <f>B29</f>
        <v>5476400</v>
      </c>
      <c r="C28" s="153">
        <f>C29</f>
        <v>2780791.6</v>
      </c>
      <c r="D28" s="89">
        <f t="shared" si="2"/>
        <v>50.777729895551829</v>
      </c>
      <c r="E28" s="26">
        <f t="shared" ref="E28:E37" si="3">B28-C28</f>
        <v>2695608.4</v>
      </c>
    </row>
    <row r="29" spans="1:5" s="143" customFormat="1" ht="15.75" customHeight="1" x14ac:dyDescent="0.2">
      <c r="A29" s="3" t="s">
        <v>41</v>
      </c>
      <c r="B29" s="144">
        <v>5476400</v>
      </c>
      <c r="C29" s="154">
        <v>2780791.6</v>
      </c>
      <c r="D29" s="89">
        <f t="shared" si="2"/>
        <v>50.777729895551829</v>
      </c>
      <c r="E29" s="110">
        <f t="shared" si="3"/>
        <v>2695608.4</v>
      </c>
    </row>
    <row r="30" spans="1:5" s="143" customFormat="1" ht="12.75" x14ac:dyDescent="0.2">
      <c r="A30" s="4" t="s">
        <v>42</v>
      </c>
      <c r="B30" s="153">
        <f>B31</f>
        <v>115000</v>
      </c>
      <c r="C30" s="153">
        <f>C31</f>
        <v>46515.1</v>
      </c>
      <c r="D30" s="89">
        <f t="shared" si="2"/>
        <v>40.447913043478259</v>
      </c>
      <c r="E30" s="26">
        <f t="shared" si="3"/>
        <v>68484.899999999994</v>
      </c>
    </row>
    <row r="31" spans="1:5" s="143" customFormat="1" ht="12.75" x14ac:dyDescent="0.2">
      <c r="A31" s="3" t="s">
        <v>43</v>
      </c>
      <c r="B31" s="144">
        <v>115000</v>
      </c>
      <c r="C31" s="154">
        <v>46515.1</v>
      </c>
      <c r="D31" s="89">
        <f t="shared" si="2"/>
        <v>40.447913043478259</v>
      </c>
      <c r="E31" s="110">
        <f t="shared" si="3"/>
        <v>68484.899999999994</v>
      </c>
    </row>
    <row r="32" spans="1:5" s="143" customFormat="1" ht="25.5" x14ac:dyDescent="0.2">
      <c r="A32" s="1" t="s">
        <v>38</v>
      </c>
      <c r="B32" s="153">
        <f>B33</f>
        <v>399000</v>
      </c>
      <c r="C32" s="153">
        <f>C33</f>
        <v>259028.75</v>
      </c>
      <c r="D32" s="89">
        <f t="shared" si="2"/>
        <v>64.919486215538853</v>
      </c>
      <c r="E32" s="26">
        <f t="shared" si="3"/>
        <v>139971.25</v>
      </c>
    </row>
    <row r="33" spans="1:5" s="143" customFormat="1" ht="21" customHeight="1" x14ac:dyDescent="0.2">
      <c r="A33" s="3" t="s">
        <v>39</v>
      </c>
      <c r="B33" s="144">
        <v>399000</v>
      </c>
      <c r="C33" s="154">
        <v>259028.75</v>
      </c>
      <c r="D33" s="89">
        <f t="shared" si="2"/>
        <v>64.919486215538853</v>
      </c>
      <c r="E33" s="110">
        <f t="shared" si="3"/>
        <v>139971.25</v>
      </c>
    </row>
    <row r="34" spans="1:5" s="143" customFormat="1" ht="12.75" x14ac:dyDescent="0.2">
      <c r="A34" s="5" t="s">
        <v>36</v>
      </c>
      <c r="B34" s="153">
        <f>B35</f>
        <v>51700</v>
      </c>
      <c r="C34" s="153">
        <f>C35</f>
        <v>1213.67</v>
      </c>
      <c r="D34" s="89">
        <f t="shared" si="2"/>
        <v>2.34752417794971</v>
      </c>
      <c r="E34" s="26">
        <f t="shared" si="3"/>
        <v>50486.33</v>
      </c>
    </row>
    <row r="35" spans="1:5" s="143" customFormat="1" x14ac:dyDescent="0.2">
      <c r="A35" s="3" t="s">
        <v>37</v>
      </c>
      <c r="B35" s="155">
        <v>51700</v>
      </c>
      <c r="C35" s="154">
        <v>1213.67</v>
      </c>
      <c r="D35" s="89">
        <f t="shared" si="2"/>
        <v>2.34752417794971</v>
      </c>
      <c r="E35" s="110">
        <f t="shared" si="3"/>
        <v>50486.33</v>
      </c>
    </row>
    <row r="36" spans="1:5" s="143" customFormat="1" ht="12.75" x14ac:dyDescent="0.2">
      <c r="A36" s="6" t="s">
        <v>97</v>
      </c>
      <c r="B36" s="153">
        <f>B37</f>
        <v>2000</v>
      </c>
      <c r="C36" s="153">
        <f>C37</f>
        <v>0</v>
      </c>
      <c r="D36" s="89">
        <f t="shared" si="2"/>
        <v>0</v>
      </c>
      <c r="E36" s="26">
        <f t="shared" si="3"/>
        <v>2000</v>
      </c>
    </row>
    <row r="37" spans="1:5" s="143" customFormat="1" x14ac:dyDescent="0.2">
      <c r="A37" s="148" t="s">
        <v>96</v>
      </c>
      <c r="B37" s="155">
        <v>2000</v>
      </c>
      <c r="C37" s="154">
        <v>0</v>
      </c>
      <c r="D37" s="89">
        <f t="shared" si="2"/>
        <v>0</v>
      </c>
      <c r="E37" s="110">
        <f t="shared" si="3"/>
        <v>2000</v>
      </c>
    </row>
    <row r="38" spans="1:5" s="143" customFormat="1" x14ac:dyDescent="0.2">
      <c r="A38" s="152"/>
      <c r="B38" s="156"/>
      <c r="C38" s="157"/>
      <c r="D38" s="88"/>
      <c r="E38" s="158"/>
    </row>
    <row r="39" spans="1:5" s="143" customFormat="1" ht="12.75" x14ac:dyDescent="0.2"/>
    <row r="40" spans="1:5" s="138" customFormat="1" ht="25.5" x14ac:dyDescent="0.2">
      <c r="A40" s="138" t="s">
        <v>111</v>
      </c>
      <c r="B40" s="143"/>
      <c r="D40" s="138" t="s">
        <v>64</v>
      </c>
      <c r="E40" s="186"/>
    </row>
    <row r="41" spans="1:5" s="138" customFormat="1" ht="51" x14ac:dyDescent="0.2">
      <c r="D41" s="138" t="s">
        <v>109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9D1A2-7B90-42E2-A805-F7DF18D84487}">
  <sheetPr>
    <pageSetUpPr fitToPage="1"/>
  </sheetPr>
  <dimension ref="A1:G18"/>
  <sheetViews>
    <sheetView workbookViewId="0">
      <selection activeCell="D10" sqref="D10"/>
    </sheetView>
  </sheetViews>
  <sheetFormatPr defaultColWidth="9.140625" defaultRowHeight="12.75" x14ac:dyDescent="0.2"/>
  <cols>
    <col min="1" max="1" width="7.85546875" style="17" customWidth="1"/>
    <col min="2" max="2" width="13.85546875" style="17" customWidth="1"/>
    <col min="3" max="3" width="27.7109375" style="17" customWidth="1"/>
    <col min="4" max="4" width="15.7109375" style="17" customWidth="1"/>
    <col min="5" max="5" width="12" style="17" customWidth="1"/>
    <col min="6" max="6" width="11.7109375" style="17" customWidth="1"/>
    <col min="7" max="7" width="13.7109375" style="17" customWidth="1"/>
    <col min="8" max="16384" width="9.140625" style="17"/>
  </cols>
  <sheetData>
    <row r="1" spans="1:7" s="9" customFormat="1" ht="15.75" customHeight="1" x14ac:dyDescent="0.2">
      <c r="A1" s="8" t="s">
        <v>105</v>
      </c>
    </row>
    <row r="2" spans="1:7" s="9" customFormat="1" ht="21.75" customHeight="1" x14ac:dyDescent="0.2">
      <c r="A2" s="8" t="s">
        <v>106</v>
      </c>
      <c r="B2" s="10"/>
      <c r="C2" s="10"/>
      <c r="D2" s="10"/>
      <c r="E2" s="10"/>
      <c r="F2" s="10"/>
    </row>
    <row r="3" spans="1:7" s="9" customFormat="1" ht="15.75" customHeight="1" x14ac:dyDescent="0.2">
      <c r="A3" s="11"/>
      <c r="B3" s="10"/>
      <c r="C3" s="10"/>
      <c r="D3" s="10"/>
    </row>
    <row r="4" spans="1:7" s="9" customFormat="1" ht="15.75" customHeight="1" x14ac:dyDescent="0.2">
      <c r="A4" s="11"/>
      <c r="B4" s="10"/>
      <c r="C4" s="10"/>
      <c r="D4" s="10"/>
    </row>
    <row r="5" spans="1:7" s="9" customFormat="1" x14ac:dyDescent="0.2">
      <c r="A5" s="7"/>
      <c r="B5" s="34"/>
      <c r="C5" s="34"/>
    </row>
    <row r="6" spans="1:7" s="9" customFormat="1" x14ac:dyDescent="0.2">
      <c r="A6" s="7" t="s">
        <v>12</v>
      </c>
      <c r="B6" s="34"/>
      <c r="C6" s="34"/>
    </row>
    <row r="7" spans="1:7" s="9" customFormat="1" ht="14.25" customHeight="1" thickBot="1" x14ac:dyDescent="0.25"/>
    <row r="8" spans="1:7" s="9" customFormat="1" ht="23.25" customHeight="1" thickTop="1" thickBot="1" x14ac:dyDescent="0.25">
      <c r="A8" s="35" t="s">
        <v>67</v>
      </c>
      <c r="B8" s="35" t="s">
        <v>16</v>
      </c>
      <c r="C8" s="35" t="s">
        <v>24</v>
      </c>
      <c r="D8" s="35" t="s">
        <v>65</v>
      </c>
      <c r="E8" s="94" t="s">
        <v>102</v>
      </c>
      <c r="F8" s="36" t="s">
        <v>66</v>
      </c>
      <c r="G8" s="94" t="s">
        <v>103</v>
      </c>
    </row>
    <row r="9" spans="1:7" s="9" customFormat="1" ht="13.5" thickTop="1" x14ac:dyDescent="0.2">
      <c r="A9" s="115"/>
      <c r="B9" s="115"/>
      <c r="C9" s="116" t="s">
        <v>68</v>
      </c>
      <c r="D9" s="117">
        <v>3255900</v>
      </c>
      <c r="E9" s="117">
        <f>E10</f>
        <v>3087549.12</v>
      </c>
      <c r="F9" s="117">
        <f>E9/D9*100</f>
        <v>94.829359624067081</v>
      </c>
      <c r="G9" s="117">
        <f>D9-E9</f>
        <v>168350.87999999989</v>
      </c>
    </row>
    <row r="10" spans="1:7" s="9" customFormat="1" x14ac:dyDescent="0.2">
      <c r="A10" s="38"/>
      <c r="B10" s="38" t="s">
        <v>69</v>
      </c>
      <c r="C10" s="38" t="s">
        <v>70</v>
      </c>
      <c r="D10" s="39">
        <v>6044100</v>
      </c>
      <c r="E10" s="39">
        <v>3087549.12</v>
      </c>
      <c r="F10" s="39">
        <f>E10/D10*100</f>
        <v>51.083686901275627</v>
      </c>
      <c r="G10" s="37">
        <f>D10-E10</f>
        <v>2956550.88</v>
      </c>
    </row>
    <row r="11" spans="1:7" s="9" customFormat="1" x14ac:dyDescent="0.2"/>
    <row r="12" spans="1:7" x14ac:dyDescent="0.2">
      <c r="A12" s="17" t="s">
        <v>111</v>
      </c>
      <c r="B12" s="30"/>
      <c r="F12" s="17" t="s">
        <v>64</v>
      </c>
    </row>
    <row r="13" spans="1:7" x14ac:dyDescent="0.2">
      <c r="F13" s="17" t="s">
        <v>109</v>
      </c>
    </row>
    <row r="18" spans="5:5" x14ac:dyDescent="0.2">
      <c r="E18" s="17" t="s">
        <v>71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6D0BD-F342-4606-B8AE-D22AAC8944F6}">
  <sheetPr>
    <pageSetUpPr fitToPage="1"/>
  </sheetPr>
  <dimension ref="A1:G17"/>
  <sheetViews>
    <sheetView workbookViewId="0">
      <selection activeCell="F18" sqref="F18"/>
    </sheetView>
  </sheetViews>
  <sheetFormatPr defaultColWidth="9.140625" defaultRowHeight="12.75" x14ac:dyDescent="0.2"/>
  <cols>
    <col min="1" max="1" width="7.42578125" style="17" bestFit="1" customWidth="1"/>
    <col min="2" max="2" width="8.42578125" style="17" bestFit="1" customWidth="1"/>
    <col min="3" max="3" width="25.28515625" style="40" customWidth="1"/>
    <col min="4" max="4" width="15.28515625" style="17" customWidth="1"/>
    <col min="5" max="5" width="13.7109375" style="17" customWidth="1"/>
    <col min="6" max="6" width="11.5703125" style="17" customWidth="1"/>
    <col min="7" max="7" width="15.140625" style="17" customWidth="1"/>
    <col min="8" max="8" width="25.28515625" style="17" customWidth="1"/>
    <col min="9" max="16384" width="9.140625" style="17"/>
  </cols>
  <sheetData>
    <row r="1" spans="1:7" s="9" customFormat="1" x14ac:dyDescent="0.2">
      <c r="A1" s="8" t="s">
        <v>105</v>
      </c>
    </row>
    <row r="2" spans="1:7" s="9" customFormat="1" ht="21.75" customHeight="1" x14ac:dyDescent="0.2">
      <c r="A2" s="8" t="s">
        <v>106</v>
      </c>
      <c r="B2" s="10"/>
      <c r="C2" s="10"/>
      <c r="D2" s="10"/>
      <c r="E2" s="10"/>
      <c r="F2" s="10"/>
    </row>
    <row r="3" spans="1:7" s="9" customFormat="1" x14ac:dyDescent="0.2">
      <c r="A3" s="11"/>
      <c r="C3" s="40"/>
    </row>
    <row r="4" spans="1:7" s="9" customFormat="1" x14ac:dyDescent="0.2">
      <c r="A4" s="33"/>
      <c r="C4" s="40"/>
    </row>
    <row r="5" spans="1:7" s="9" customFormat="1" x14ac:dyDescent="0.2"/>
    <row r="6" spans="1:7" s="9" customFormat="1" x14ac:dyDescent="0.2">
      <c r="A6" s="33" t="s">
        <v>75</v>
      </c>
      <c r="C6" s="40"/>
    </row>
    <row r="7" spans="1:7" s="9" customFormat="1" ht="30" customHeight="1" thickBot="1" x14ac:dyDescent="0.25">
      <c r="C7" s="40"/>
    </row>
    <row r="8" spans="1:7" s="41" customFormat="1" ht="27" thickTop="1" thickBot="1" x14ac:dyDescent="0.25">
      <c r="A8" s="35" t="s">
        <v>5</v>
      </c>
      <c r="B8" s="35" t="s">
        <v>6</v>
      </c>
      <c r="C8" s="36" t="s">
        <v>24</v>
      </c>
      <c r="D8" s="35" t="s">
        <v>65</v>
      </c>
      <c r="E8" s="94" t="s">
        <v>102</v>
      </c>
      <c r="F8" s="36" t="s">
        <v>66</v>
      </c>
      <c r="G8" s="94" t="s">
        <v>103</v>
      </c>
    </row>
    <row r="9" spans="1:7" s="41" customFormat="1" ht="12.75" customHeight="1" thickTop="1" x14ac:dyDescent="0.2">
      <c r="A9" s="115"/>
      <c r="B9" s="115"/>
      <c r="C9" s="118" t="s">
        <v>72</v>
      </c>
      <c r="D9" s="117">
        <v>0</v>
      </c>
      <c r="E9" s="117">
        <v>0</v>
      </c>
      <c r="F9" s="117">
        <v>0</v>
      </c>
      <c r="G9" s="117">
        <v>0</v>
      </c>
    </row>
    <row r="10" spans="1:7" s="41" customFormat="1" ht="25.5" x14ac:dyDescent="0.2">
      <c r="A10" s="38">
        <v>8</v>
      </c>
      <c r="B10" s="38"/>
      <c r="C10" s="42" t="s">
        <v>13</v>
      </c>
      <c r="D10" s="39">
        <v>0</v>
      </c>
      <c r="E10" s="39">
        <v>0</v>
      </c>
      <c r="F10" s="39">
        <v>0</v>
      </c>
      <c r="G10" s="39">
        <v>0</v>
      </c>
    </row>
    <row r="11" spans="1:7" s="41" customFormat="1" x14ac:dyDescent="0.2">
      <c r="A11" s="38"/>
      <c r="B11" s="38">
        <v>84</v>
      </c>
      <c r="C11" s="42" t="s">
        <v>18</v>
      </c>
      <c r="D11" s="39">
        <v>0</v>
      </c>
      <c r="E11" s="39">
        <v>0</v>
      </c>
      <c r="F11" s="39">
        <v>0</v>
      </c>
      <c r="G11" s="39">
        <v>0</v>
      </c>
    </row>
    <row r="12" spans="1:7" s="41" customFormat="1" ht="12.75" customHeight="1" x14ac:dyDescent="0.2">
      <c r="A12" s="119"/>
      <c r="B12" s="119"/>
      <c r="C12" s="120" t="s">
        <v>73</v>
      </c>
      <c r="D12" s="121">
        <v>0</v>
      </c>
      <c r="E12" s="121">
        <v>0</v>
      </c>
      <c r="F12" s="121">
        <v>0</v>
      </c>
      <c r="G12" s="121">
        <v>0</v>
      </c>
    </row>
    <row r="13" spans="1:7" s="41" customFormat="1" ht="25.5" x14ac:dyDescent="0.2">
      <c r="A13" s="38">
        <v>5</v>
      </c>
      <c r="B13" s="38"/>
      <c r="C13" s="42" t="s">
        <v>14</v>
      </c>
      <c r="D13" s="39">
        <v>0</v>
      </c>
      <c r="E13" s="39">
        <v>0</v>
      </c>
      <c r="F13" s="39">
        <v>0</v>
      </c>
      <c r="G13" s="39">
        <v>0</v>
      </c>
    </row>
    <row r="14" spans="1:7" s="41" customFormat="1" ht="24.75" customHeight="1" x14ac:dyDescent="0.2">
      <c r="A14" s="38"/>
      <c r="B14" s="38" t="s">
        <v>74</v>
      </c>
      <c r="C14" s="42" t="s">
        <v>19</v>
      </c>
      <c r="D14" s="39">
        <v>0</v>
      </c>
      <c r="E14" s="39">
        <v>0</v>
      </c>
      <c r="F14" s="39">
        <v>0</v>
      </c>
      <c r="G14" s="39">
        <v>0</v>
      </c>
    </row>
    <row r="15" spans="1:7" s="41" customFormat="1" ht="24.75" customHeight="1" x14ac:dyDescent="0.2">
      <c r="A15" s="43"/>
      <c r="B15" s="43"/>
      <c r="C15" s="44"/>
      <c r="D15" s="45"/>
      <c r="E15" s="45"/>
      <c r="F15" s="45"/>
      <c r="G15" s="45"/>
    </row>
    <row r="16" spans="1:7" x14ac:dyDescent="0.2">
      <c r="A16" s="17" t="s">
        <v>111</v>
      </c>
      <c r="B16" s="30"/>
      <c r="F16" s="17" t="s">
        <v>64</v>
      </c>
    </row>
    <row r="17" spans="6:6" x14ac:dyDescent="0.2">
      <c r="F17" s="17" t="s">
        <v>109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FBF01-5BE3-4E71-B0C7-6585D5023D0A}">
  <sheetPr>
    <pageSetUpPr fitToPage="1"/>
  </sheetPr>
  <dimension ref="A1:F17"/>
  <sheetViews>
    <sheetView workbookViewId="0">
      <selection activeCell="D17" sqref="D17"/>
    </sheetView>
  </sheetViews>
  <sheetFormatPr defaultColWidth="9.140625" defaultRowHeight="12.75" x14ac:dyDescent="0.2"/>
  <cols>
    <col min="1" max="1" width="33.5703125" style="17" customWidth="1"/>
    <col min="2" max="3" width="11.5703125" style="17" customWidth="1"/>
    <col min="4" max="4" width="9.7109375" style="17" customWidth="1"/>
    <col min="5" max="5" width="12.7109375" style="17" customWidth="1"/>
    <col min="6" max="16384" width="9.140625" style="17"/>
  </cols>
  <sheetData>
    <row r="1" spans="1:6" s="9" customFormat="1" ht="15.75" customHeight="1" x14ac:dyDescent="0.2">
      <c r="A1" s="8" t="s">
        <v>105</v>
      </c>
    </row>
    <row r="2" spans="1:6" s="9" customFormat="1" ht="21.75" customHeight="1" x14ac:dyDescent="0.2">
      <c r="A2" s="8" t="s">
        <v>106</v>
      </c>
      <c r="B2" s="10"/>
      <c r="C2" s="10"/>
      <c r="D2" s="10"/>
      <c r="E2" s="10"/>
      <c r="F2" s="10"/>
    </row>
    <row r="3" spans="1:6" s="9" customFormat="1" x14ac:dyDescent="0.2">
      <c r="A3" s="11"/>
    </row>
    <row r="4" spans="1:6" s="9" customFormat="1" x14ac:dyDescent="0.2"/>
    <row r="5" spans="1:6" s="9" customFormat="1" x14ac:dyDescent="0.2">
      <c r="A5" s="33" t="s">
        <v>76</v>
      </c>
    </row>
    <row r="6" spans="1:6" s="9" customFormat="1" ht="30" customHeight="1" thickBot="1" x14ac:dyDescent="0.25"/>
    <row r="7" spans="1:6" s="41" customFormat="1" ht="27" thickTop="1" thickBot="1" x14ac:dyDescent="0.25">
      <c r="A7" s="35" t="s">
        <v>24</v>
      </c>
      <c r="B7" s="35" t="s">
        <v>65</v>
      </c>
      <c r="C7" s="94" t="s">
        <v>102</v>
      </c>
      <c r="D7" s="36" t="s">
        <v>66</v>
      </c>
      <c r="E7" s="94" t="s">
        <v>103</v>
      </c>
    </row>
    <row r="8" spans="1:6" s="41" customFormat="1" ht="12.75" customHeight="1" thickTop="1" x14ac:dyDescent="0.2">
      <c r="A8" s="48" t="s">
        <v>35</v>
      </c>
      <c r="B8" s="46"/>
      <c r="C8" s="46"/>
      <c r="D8" s="46"/>
      <c r="E8" s="46"/>
    </row>
    <row r="9" spans="1:6" s="41" customFormat="1" ht="12.75" customHeight="1" x14ac:dyDescent="0.2">
      <c r="A9" s="122" t="s">
        <v>44</v>
      </c>
      <c r="B9" s="121">
        <v>0</v>
      </c>
      <c r="C9" s="121">
        <v>0</v>
      </c>
      <c r="D9" s="121">
        <v>0</v>
      </c>
      <c r="E9" s="121">
        <v>0</v>
      </c>
    </row>
    <row r="10" spans="1:6" s="41" customFormat="1" ht="25.5" x14ac:dyDescent="0.2">
      <c r="A10" s="1" t="s">
        <v>45</v>
      </c>
      <c r="B10" s="39">
        <v>0</v>
      </c>
      <c r="C10" s="39">
        <v>0</v>
      </c>
      <c r="D10" s="39">
        <v>0</v>
      </c>
      <c r="E10" s="39">
        <v>0</v>
      </c>
    </row>
    <row r="11" spans="1:6" s="41" customFormat="1" x14ac:dyDescent="0.2">
      <c r="A11" s="3" t="s">
        <v>46</v>
      </c>
      <c r="B11" s="39">
        <v>0</v>
      </c>
      <c r="C11" s="39">
        <v>0</v>
      </c>
      <c r="D11" s="39">
        <v>0</v>
      </c>
      <c r="E11" s="39">
        <v>0</v>
      </c>
    </row>
    <row r="12" spans="1:6" s="41" customFormat="1" ht="12.75" customHeight="1" x14ac:dyDescent="0.2">
      <c r="A12" s="122" t="s">
        <v>47</v>
      </c>
      <c r="B12" s="121">
        <v>0</v>
      </c>
      <c r="C12" s="121">
        <v>0</v>
      </c>
      <c r="D12" s="121">
        <v>0</v>
      </c>
      <c r="E12" s="121">
        <v>0</v>
      </c>
    </row>
    <row r="13" spans="1:6" s="41" customFormat="1" ht="12.75" customHeight="1" x14ac:dyDescent="0.2">
      <c r="A13" s="4" t="s">
        <v>40</v>
      </c>
      <c r="B13" s="39">
        <v>0</v>
      </c>
      <c r="C13" s="39">
        <v>0</v>
      </c>
      <c r="D13" s="39">
        <v>0</v>
      </c>
      <c r="E13" s="39">
        <v>0</v>
      </c>
    </row>
    <row r="14" spans="1:6" s="41" customFormat="1" x14ac:dyDescent="0.2">
      <c r="A14" s="2" t="s">
        <v>41</v>
      </c>
      <c r="B14" s="39">
        <v>0</v>
      </c>
      <c r="C14" s="39">
        <v>0</v>
      </c>
      <c r="D14" s="39">
        <v>0</v>
      </c>
      <c r="E14" s="39">
        <v>0</v>
      </c>
    </row>
    <row r="16" spans="1:6" x14ac:dyDescent="0.2">
      <c r="A16" s="17" t="s">
        <v>111</v>
      </c>
      <c r="B16" s="30"/>
      <c r="C16" s="40" t="s">
        <v>64</v>
      </c>
    </row>
    <row r="17" spans="3:3" ht="51" x14ac:dyDescent="0.2">
      <c r="C17" s="40" t="s">
        <v>109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D7B06-A35B-4C8B-8CA4-B2ADF7A53249}">
  <dimension ref="A1:F48"/>
  <sheetViews>
    <sheetView tabSelected="1" workbookViewId="0">
      <selection activeCell="D30" sqref="D30"/>
    </sheetView>
  </sheetViews>
  <sheetFormatPr defaultColWidth="9.140625" defaultRowHeight="12" x14ac:dyDescent="0.2"/>
  <cols>
    <col min="1" max="1" width="8.140625" style="162" customWidth="1"/>
    <col min="2" max="2" width="20.42578125" style="162" customWidth="1"/>
    <col min="3" max="3" width="13.42578125" style="162" customWidth="1"/>
    <col min="4" max="4" width="12.7109375" style="162" customWidth="1"/>
    <col min="5" max="5" width="11" style="162" customWidth="1"/>
    <col min="6" max="6" width="16.140625" style="162" customWidth="1"/>
    <col min="7" max="16384" width="9.140625" style="162"/>
  </cols>
  <sheetData>
    <row r="1" spans="1:6" x14ac:dyDescent="0.2">
      <c r="A1" s="160" t="s">
        <v>105</v>
      </c>
      <c r="B1" s="160"/>
      <c r="C1" s="161"/>
      <c r="D1" s="161"/>
      <c r="E1" s="161"/>
      <c r="F1" s="161"/>
    </row>
    <row r="2" spans="1:6" x14ac:dyDescent="0.2">
      <c r="A2" s="160" t="s">
        <v>106</v>
      </c>
      <c r="B2" s="163"/>
      <c r="C2" s="164"/>
      <c r="D2" s="164"/>
      <c r="E2" s="164"/>
      <c r="F2" s="164"/>
    </row>
    <row r="3" spans="1:6" x14ac:dyDescent="0.2">
      <c r="A3" s="165"/>
      <c r="B3" s="166"/>
      <c r="C3" s="167"/>
      <c r="D3" s="167"/>
      <c r="E3" s="167"/>
      <c r="F3" s="167"/>
    </row>
    <row r="4" spans="1:6" ht="5.25" customHeight="1" x14ac:dyDescent="0.2">
      <c r="A4" s="168"/>
      <c r="B4" s="169"/>
      <c r="C4" s="167"/>
      <c r="D4" s="167"/>
      <c r="E4" s="167"/>
      <c r="F4" s="167"/>
    </row>
    <row r="5" spans="1:6" x14ac:dyDescent="0.2">
      <c r="A5" s="167"/>
      <c r="B5" s="170" t="s">
        <v>104</v>
      </c>
      <c r="C5" s="171"/>
      <c r="D5" s="171"/>
      <c r="E5" s="171"/>
      <c r="F5" s="167"/>
    </row>
    <row r="6" spans="1:6" ht="12.75" thickBot="1" x14ac:dyDescent="0.25">
      <c r="A6" s="167"/>
      <c r="B6" s="167"/>
      <c r="C6" s="167"/>
      <c r="D6" s="167"/>
      <c r="E6" s="167"/>
      <c r="F6" s="167"/>
    </row>
    <row r="7" spans="1:6" ht="25.5" thickTop="1" thickBot="1" x14ac:dyDescent="0.25">
      <c r="A7" s="172" t="s">
        <v>16</v>
      </c>
      <c r="B7" s="172" t="s">
        <v>24</v>
      </c>
      <c r="C7" s="172" t="s">
        <v>65</v>
      </c>
      <c r="D7" s="173" t="s">
        <v>102</v>
      </c>
      <c r="E7" s="172" t="s">
        <v>66</v>
      </c>
      <c r="F7" s="173" t="s">
        <v>103</v>
      </c>
    </row>
    <row r="8" spans="1:6" ht="20.25" customHeight="1" thickTop="1" x14ac:dyDescent="0.2">
      <c r="A8" s="174" t="s">
        <v>68</v>
      </c>
      <c r="B8" s="175"/>
      <c r="C8" s="176">
        <f>C9</f>
        <v>6044100</v>
      </c>
      <c r="D8" s="176">
        <f>D9</f>
        <v>3087549.12</v>
      </c>
      <c r="E8" s="176">
        <f>D8/C8*100</f>
        <v>51.083686901275627</v>
      </c>
      <c r="F8" s="176">
        <f>C8-D8</f>
        <v>2956550.88</v>
      </c>
    </row>
    <row r="9" spans="1:6" ht="23.25" customHeight="1" x14ac:dyDescent="0.2">
      <c r="A9" s="181" t="s">
        <v>77</v>
      </c>
      <c r="B9" s="181" t="s">
        <v>78</v>
      </c>
      <c r="C9" s="185">
        <f>C10+C32</f>
        <v>6044100</v>
      </c>
      <c r="D9" s="185">
        <f>D10+D32</f>
        <v>3087549.12</v>
      </c>
      <c r="E9" s="185">
        <f>D9/C9*100</f>
        <v>51.083686901275627</v>
      </c>
      <c r="F9" s="185">
        <f>C9-D9</f>
        <v>2956550.88</v>
      </c>
    </row>
    <row r="10" spans="1:6" ht="33.75" customHeight="1" x14ac:dyDescent="0.2">
      <c r="A10" s="182" t="s">
        <v>57</v>
      </c>
      <c r="B10" s="182" t="s">
        <v>79</v>
      </c>
      <c r="C10" s="183">
        <f>C11+C16+C21+C25+C29</f>
        <v>5993900</v>
      </c>
      <c r="D10" s="183">
        <f>D11+D16+D21+D25+D29</f>
        <v>3078075.72</v>
      </c>
      <c r="E10" s="184">
        <f t="shared" ref="E10:E41" si="0">D10/C10*100</f>
        <v>51.353471362551929</v>
      </c>
      <c r="F10" s="184">
        <f t="shared" ref="F10:F41" si="1">C10-D10</f>
        <v>2915824.28</v>
      </c>
    </row>
    <row r="11" spans="1:6" ht="18.95" customHeight="1" x14ac:dyDescent="0.2">
      <c r="A11" s="177" t="s">
        <v>80</v>
      </c>
      <c r="B11" s="181" t="s">
        <v>81</v>
      </c>
      <c r="C11" s="178">
        <f>C12</f>
        <v>5462200</v>
      </c>
      <c r="D11" s="178">
        <f>D12</f>
        <v>2780791.6</v>
      </c>
      <c r="E11" s="178">
        <f t="shared" si="0"/>
        <v>50.909736003807993</v>
      </c>
      <c r="F11" s="178">
        <f t="shared" si="1"/>
        <v>2681408.4</v>
      </c>
    </row>
    <row r="12" spans="1:6" ht="15" customHeight="1" x14ac:dyDescent="0.2">
      <c r="A12" s="177" t="s">
        <v>82</v>
      </c>
      <c r="B12" s="177" t="s">
        <v>9</v>
      </c>
      <c r="C12" s="178">
        <f>C13+C14+C15</f>
        <v>5462200</v>
      </c>
      <c r="D12" s="178">
        <f>D13+D14+D15</f>
        <v>2780791.6</v>
      </c>
      <c r="E12" s="178">
        <f t="shared" si="0"/>
        <v>50.909736003807993</v>
      </c>
      <c r="F12" s="178">
        <f t="shared" si="1"/>
        <v>2681408.4</v>
      </c>
    </row>
    <row r="13" spans="1:6" ht="15" customHeight="1" x14ac:dyDescent="0.2">
      <c r="A13" s="177" t="s">
        <v>83</v>
      </c>
      <c r="B13" s="177" t="s">
        <v>10</v>
      </c>
      <c r="C13" s="178">
        <v>4683500</v>
      </c>
      <c r="D13" s="178">
        <v>2396462.83</v>
      </c>
      <c r="E13" s="178">
        <f t="shared" si="0"/>
        <v>51.168203907334266</v>
      </c>
      <c r="F13" s="178">
        <f t="shared" si="1"/>
        <v>2287037.17</v>
      </c>
    </row>
    <row r="14" spans="1:6" ht="15" customHeight="1" x14ac:dyDescent="0.2">
      <c r="A14" s="177" t="s">
        <v>84</v>
      </c>
      <c r="B14" s="177" t="s">
        <v>17</v>
      </c>
      <c r="C14" s="178">
        <v>777900</v>
      </c>
      <c r="D14" s="178">
        <v>383287.32</v>
      </c>
      <c r="E14" s="178">
        <f t="shared" si="0"/>
        <v>49.272055534130352</v>
      </c>
      <c r="F14" s="178">
        <f t="shared" si="1"/>
        <v>394612.68</v>
      </c>
    </row>
    <row r="15" spans="1:6" ht="15" customHeight="1" x14ac:dyDescent="0.2">
      <c r="A15" s="177" t="s">
        <v>85</v>
      </c>
      <c r="B15" s="177" t="s">
        <v>58</v>
      </c>
      <c r="C15" s="178">
        <v>800</v>
      </c>
      <c r="D15" s="178">
        <v>1041.45</v>
      </c>
      <c r="E15" s="178">
        <f t="shared" si="0"/>
        <v>130.18125000000001</v>
      </c>
      <c r="F15" s="178">
        <f t="shared" si="1"/>
        <v>-241.45000000000005</v>
      </c>
    </row>
    <row r="16" spans="1:6" ht="18" customHeight="1" x14ac:dyDescent="0.2">
      <c r="A16" s="177" t="s">
        <v>86</v>
      </c>
      <c r="B16" s="181" t="s">
        <v>87</v>
      </c>
      <c r="C16" s="178">
        <f>C17</f>
        <v>89000</v>
      </c>
      <c r="D16" s="178">
        <f>D17</f>
        <v>37041.699999999997</v>
      </c>
      <c r="E16" s="178">
        <f t="shared" si="0"/>
        <v>41.619887640449434</v>
      </c>
      <c r="F16" s="178">
        <f t="shared" si="1"/>
        <v>51958.3</v>
      </c>
    </row>
    <row r="17" spans="1:6" ht="15" customHeight="1" x14ac:dyDescent="0.2">
      <c r="A17" s="177" t="s">
        <v>82</v>
      </c>
      <c r="B17" s="177" t="s">
        <v>9</v>
      </c>
      <c r="C17" s="178">
        <f>C18+C19+C20</f>
        <v>89000</v>
      </c>
      <c r="D17" s="178">
        <f>D18+D19+D20</f>
        <v>37041.699999999997</v>
      </c>
      <c r="E17" s="178">
        <f t="shared" si="0"/>
        <v>41.619887640449434</v>
      </c>
      <c r="F17" s="178">
        <f t="shared" si="1"/>
        <v>51958.3</v>
      </c>
    </row>
    <row r="18" spans="1:6" ht="15" customHeight="1" x14ac:dyDescent="0.2">
      <c r="A18" s="177" t="s">
        <v>83</v>
      </c>
      <c r="B18" s="177" t="s">
        <v>10</v>
      </c>
      <c r="C18" s="178">
        <v>41800</v>
      </c>
      <c r="D18" s="178">
        <v>22447.919999999998</v>
      </c>
      <c r="E18" s="178">
        <f t="shared" si="0"/>
        <v>53.70315789473684</v>
      </c>
      <c r="F18" s="178">
        <f t="shared" si="1"/>
        <v>19352.080000000002</v>
      </c>
    </row>
    <row r="19" spans="1:6" ht="15" customHeight="1" x14ac:dyDescent="0.2">
      <c r="A19" s="177" t="s">
        <v>84</v>
      </c>
      <c r="B19" s="177" t="s">
        <v>17</v>
      </c>
      <c r="C19" s="178">
        <v>46200</v>
      </c>
      <c r="D19" s="178">
        <v>14584.53</v>
      </c>
      <c r="E19" s="178">
        <f t="shared" si="0"/>
        <v>31.568246753246754</v>
      </c>
      <c r="F19" s="178">
        <f t="shared" si="1"/>
        <v>31615.47</v>
      </c>
    </row>
    <row r="20" spans="1:6" ht="15" customHeight="1" x14ac:dyDescent="0.2">
      <c r="A20" s="177">
        <v>34</v>
      </c>
      <c r="B20" s="177" t="s">
        <v>58</v>
      </c>
      <c r="C20" s="178">
        <v>1000</v>
      </c>
      <c r="D20" s="178">
        <v>9.25</v>
      </c>
      <c r="E20" s="178">
        <f t="shared" si="0"/>
        <v>0.92499999999999993</v>
      </c>
      <c r="F20" s="178">
        <f t="shared" si="1"/>
        <v>990.75</v>
      </c>
    </row>
    <row r="21" spans="1:6" ht="21" customHeight="1" x14ac:dyDescent="0.2">
      <c r="A21" s="177" t="s">
        <v>88</v>
      </c>
      <c r="B21" s="181" t="s">
        <v>89</v>
      </c>
      <c r="C21" s="178">
        <f>C22</f>
        <v>399000</v>
      </c>
      <c r="D21" s="178">
        <f>D22</f>
        <v>259028.75</v>
      </c>
      <c r="E21" s="178">
        <f t="shared" si="0"/>
        <v>64.919486215538853</v>
      </c>
      <c r="F21" s="178">
        <f t="shared" si="1"/>
        <v>139971.25</v>
      </c>
    </row>
    <row r="22" spans="1:6" ht="15" customHeight="1" x14ac:dyDescent="0.2">
      <c r="A22" s="177" t="s">
        <v>82</v>
      </c>
      <c r="B22" s="177" t="s">
        <v>9</v>
      </c>
      <c r="C22" s="178">
        <f>C23+C24</f>
        <v>399000</v>
      </c>
      <c r="D22" s="178">
        <f>D23+D24</f>
        <v>259028.75</v>
      </c>
      <c r="E22" s="178">
        <f t="shared" si="0"/>
        <v>64.919486215538853</v>
      </c>
      <c r="F22" s="178">
        <f t="shared" si="1"/>
        <v>139971.25</v>
      </c>
    </row>
    <row r="23" spans="1:6" ht="15" customHeight="1" x14ac:dyDescent="0.2">
      <c r="A23" s="177" t="s">
        <v>83</v>
      </c>
      <c r="B23" s="177" t="s">
        <v>10</v>
      </c>
      <c r="C23" s="178">
        <v>395000</v>
      </c>
      <c r="D23" s="178">
        <v>244820.65</v>
      </c>
      <c r="E23" s="178">
        <f t="shared" si="0"/>
        <v>61.979911392405064</v>
      </c>
      <c r="F23" s="178">
        <f t="shared" si="1"/>
        <v>150179.35</v>
      </c>
    </row>
    <row r="24" spans="1:6" ht="15" customHeight="1" x14ac:dyDescent="0.2">
      <c r="A24" s="177" t="s">
        <v>84</v>
      </c>
      <c r="B24" s="177" t="s">
        <v>17</v>
      </c>
      <c r="C24" s="178">
        <v>4000</v>
      </c>
      <c r="D24" s="178">
        <v>14208.1</v>
      </c>
      <c r="E24" s="178">
        <f t="shared" si="0"/>
        <v>355.20249999999999</v>
      </c>
      <c r="F24" s="178">
        <f t="shared" si="1"/>
        <v>-10208.1</v>
      </c>
    </row>
    <row r="25" spans="1:6" ht="20.25" customHeight="1" x14ac:dyDescent="0.2">
      <c r="A25" s="177" t="s">
        <v>90</v>
      </c>
      <c r="B25" s="181" t="s">
        <v>91</v>
      </c>
      <c r="C25" s="178">
        <f>C26</f>
        <v>41700</v>
      </c>
      <c r="D25" s="178">
        <f>D26</f>
        <v>1213.67</v>
      </c>
      <c r="E25" s="178">
        <f t="shared" si="0"/>
        <v>2.9104796163069544</v>
      </c>
      <c r="F25" s="178">
        <f t="shared" si="1"/>
        <v>40486.33</v>
      </c>
    </row>
    <row r="26" spans="1:6" ht="15" customHeight="1" x14ac:dyDescent="0.2">
      <c r="A26" s="177" t="s">
        <v>82</v>
      </c>
      <c r="B26" s="177" t="s">
        <v>9</v>
      </c>
      <c r="C26" s="178">
        <f>C27+C28</f>
        <v>41700</v>
      </c>
      <c r="D26" s="178">
        <f>D27+D28</f>
        <v>1213.67</v>
      </c>
      <c r="E26" s="178">
        <f t="shared" si="0"/>
        <v>2.9104796163069544</v>
      </c>
      <c r="F26" s="178">
        <f t="shared" si="1"/>
        <v>40486.33</v>
      </c>
    </row>
    <row r="27" spans="1:6" ht="15" customHeight="1" x14ac:dyDescent="0.2">
      <c r="A27" s="177" t="s">
        <v>84</v>
      </c>
      <c r="B27" s="177" t="s">
        <v>17</v>
      </c>
      <c r="C27" s="178">
        <v>41700</v>
      </c>
      <c r="D27" s="178">
        <v>1213.67</v>
      </c>
      <c r="E27" s="178">
        <f t="shared" si="0"/>
        <v>2.9104796163069544</v>
      </c>
      <c r="F27" s="178">
        <f t="shared" si="1"/>
        <v>40486.33</v>
      </c>
    </row>
    <row r="28" spans="1:6" ht="15" customHeight="1" x14ac:dyDescent="0.2">
      <c r="A28" s="177">
        <v>37</v>
      </c>
      <c r="B28" s="177" t="s">
        <v>100</v>
      </c>
      <c r="C28" s="178">
        <v>0</v>
      </c>
      <c r="D28" s="178">
        <v>0</v>
      </c>
      <c r="E28" s="178" t="e">
        <f t="shared" si="0"/>
        <v>#DIV/0!</v>
      </c>
      <c r="F28" s="178">
        <f t="shared" si="1"/>
        <v>0</v>
      </c>
    </row>
    <row r="29" spans="1:6" ht="16.5" customHeight="1" x14ac:dyDescent="0.2">
      <c r="A29" s="177" t="s">
        <v>98</v>
      </c>
      <c r="B29" s="181" t="s">
        <v>99</v>
      </c>
      <c r="C29" s="178">
        <f>C30</f>
        <v>2000</v>
      </c>
      <c r="D29" s="178">
        <f>D30</f>
        <v>0</v>
      </c>
      <c r="E29" s="178">
        <f t="shared" si="0"/>
        <v>0</v>
      </c>
      <c r="F29" s="178">
        <f t="shared" si="1"/>
        <v>2000</v>
      </c>
    </row>
    <row r="30" spans="1:6" ht="15" customHeight="1" x14ac:dyDescent="0.2">
      <c r="A30" s="177" t="s">
        <v>82</v>
      </c>
      <c r="B30" s="177" t="s">
        <v>9</v>
      </c>
      <c r="C30" s="178">
        <f>C31</f>
        <v>2000</v>
      </c>
      <c r="D30" s="178">
        <f>D31</f>
        <v>0</v>
      </c>
      <c r="E30" s="178">
        <f t="shared" si="0"/>
        <v>0</v>
      </c>
      <c r="F30" s="178">
        <f t="shared" si="1"/>
        <v>2000</v>
      </c>
    </row>
    <row r="31" spans="1:6" ht="15" customHeight="1" x14ac:dyDescent="0.2">
      <c r="A31" s="177" t="s">
        <v>84</v>
      </c>
      <c r="B31" s="177" t="s">
        <v>17</v>
      </c>
      <c r="C31" s="178">
        <v>2000</v>
      </c>
      <c r="D31" s="178">
        <v>0</v>
      </c>
      <c r="E31" s="178">
        <f t="shared" si="0"/>
        <v>0</v>
      </c>
      <c r="F31" s="178">
        <f t="shared" si="1"/>
        <v>2000</v>
      </c>
    </row>
    <row r="32" spans="1:6" ht="28.5" customHeight="1" x14ac:dyDescent="0.2">
      <c r="A32" s="182" t="s">
        <v>63</v>
      </c>
      <c r="B32" s="182" t="s">
        <v>92</v>
      </c>
      <c r="C32" s="183">
        <f>C33+C36+C39</f>
        <v>50200</v>
      </c>
      <c r="D32" s="183">
        <f>D33+D36+D39</f>
        <v>9473.4</v>
      </c>
      <c r="E32" s="184">
        <f t="shared" si="0"/>
        <v>18.871314741035857</v>
      </c>
      <c r="F32" s="184">
        <f t="shared" si="1"/>
        <v>40726.6</v>
      </c>
    </row>
    <row r="33" spans="1:6" ht="16.5" customHeight="1" x14ac:dyDescent="0.2">
      <c r="A33" s="177" t="s">
        <v>80</v>
      </c>
      <c r="B33" s="181" t="s">
        <v>81</v>
      </c>
      <c r="C33" s="178">
        <f>C34</f>
        <v>14200</v>
      </c>
      <c r="D33" s="178">
        <f>D34</f>
        <v>0</v>
      </c>
      <c r="E33" s="178">
        <f t="shared" si="0"/>
        <v>0</v>
      </c>
      <c r="F33" s="178">
        <f t="shared" si="1"/>
        <v>14200</v>
      </c>
    </row>
    <row r="34" spans="1:6" ht="19.5" customHeight="1" x14ac:dyDescent="0.2">
      <c r="A34" s="177" t="s">
        <v>93</v>
      </c>
      <c r="B34" s="177" t="s">
        <v>11</v>
      </c>
      <c r="C34" s="178">
        <f>C35</f>
        <v>14200</v>
      </c>
      <c r="D34" s="178">
        <f>D35</f>
        <v>0</v>
      </c>
      <c r="E34" s="178">
        <f t="shared" si="0"/>
        <v>0</v>
      </c>
      <c r="F34" s="178">
        <f t="shared" si="1"/>
        <v>14200</v>
      </c>
    </row>
    <row r="35" spans="1:6" ht="21" customHeight="1" x14ac:dyDescent="0.2">
      <c r="A35" s="177" t="s">
        <v>94</v>
      </c>
      <c r="B35" s="177" t="s">
        <v>62</v>
      </c>
      <c r="C35" s="178">
        <v>14200</v>
      </c>
      <c r="D35" s="178">
        <v>0</v>
      </c>
      <c r="E35" s="178">
        <f t="shared" si="0"/>
        <v>0</v>
      </c>
      <c r="F35" s="178">
        <f t="shared" si="1"/>
        <v>14200</v>
      </c>
    </row>
    <row r="36" spans="1:6" ht="20.25" customHeight="1" x14ac:dyDescent="0.2">
      <c r="A36" s="177" t="s">
        <v>86</v>
      </c>
      <c r="B36" s="181" t="s">
        <v>87</v>
      </c>
      <c r="C36" s="178">
        <f>C37</f>
        <v>26000</v>
      </c>
      <c r="D36" s="178">
        <f>D37</f>
        <v>9473.4</v>
      </c>
      <c r="E36" s="178">
        <f t="shared" si="0"/>
        <v>36.436153846153843</v>
      </c>
      <c r="F36" s="178">
        <f t="shared" si="1"/>
        <v>16526.599999999999</v>
      </c>
    </row>
    <row r="37" spans="1:6" ht="18.95" customHeight="1" x14ac:dyDescent="0.2">
      <c r="A37" s="177" t="s">
        <v>93</v>
      </c>
      <c r="B37" s="177" t="s">
        <v>11</v>
      </c>
      <c r="C37" s="178">
        <f>C38</f>
        <v>26000</v>
      </c>
      <c r="D37" s="178">
        <f>D38</f>
        <v>9473.4</v>
      </c>
      <c r="E37" s="178">
        <f t="shared" si="0"/>
        <v>36.436153846153843</v>
      </c>
      <c r="F37" s="178">
        <f t="shared" si="1"/>
        <v>16526.599999999999</v>
      </c>
    </row>
    <row r="38" spans="1:6" ht="18.95" customHeight="1" x14ac:dyDescent="0.2">
      <c r="A38" s="177" t="s">
        <v>94</v>
      </c>
      <c r="B38" s="177" t="s">
        <v>62</v>
      </c>
      <c r="C38" s="178">
        <v>26000</v>
      </c>
      <c r="D38" s="178">
        <v>9473.4</v>
      </c>
      <c r="E38" s="178">
        <f t="shared" si="0"/>
        <v>36.436153846153843</v>
      </c>
      <c r="F38" s="178">
        <f t="shared" si="1"/>
        <v>16526.599999999999</v>
      </c>
    </row>
    <row r="39" spans="1:6" ht="18.75" customHeight="1" x14ac:dyDescent="0.2">
      <c r="A39" s="177" t="s">
        <v>90</v>
      </c>
      <c r="B39" s="181" t="s">
        <v>91</v>
      </c>
      <c r="C39" s="178">
        <f>C40</f>
        <v>10000</v>
      </c>
      <c r="D39" s="178">
        <f>D40</f>
        <v>0</v>
      </c>
      <c r="E39" s="178">
        <f t="shared" si="0"/>
        <v>0</v>
      </c>
      <c r="F39" s="178">
        <f t="shared" si="1"/>
        <v>10000</v>
      </c>
    </row>
    <row r="40" spans="1:6" ht="18.95" customHeight="1" x14ac:dyDescent="0.2">
      <c r="A40" s="177">
        <v>4</v>
      </c>
      <c r="B40" s="177" t="s">
        <v>11</v>
      </c>
      <c r="C40" s="178">
        <f>C41</f>
        <v>10000</v>
      </c>
      <c r="D40" s="178">
        <f>D41</f>
        <v>0</v>
      </c>
      <c r="E40" s="178">
        <f t="shared" si="0"/>
        <v>0</v>
      </c>
      <c r="F40" s="178">
        <f t="shared" si="1"/>
        <v>10000</v>
      </c>
    </row>
    <row r="41" spans="1:6" ht="18.95" customHeight="1" x14ac:dyDescent="0.2">
      <c r="A41" s="177">
        <v>42</v>
      </c>
      <c r="B41" s="177" t="s">
        <v>62</v>
      </c>
      <c r="C41" s="178">
        <v>10000</v>
      </c>
      <c r="D41" s="178">
        <v>0</v>
      </c>
      <c r="E41" s="178">
        <f t="shared" si="0"/>
        <v>0</v>
      </c>
      <c r="F41" s="178">
        <f t="shared" si="1"/>
        <v>10000</v>
      </c>
    </row>
    <row r="42" spans="1:6" x14ac:dyDescent="0.2">
      <c r="A42" s="179"/>
      <c r="B42" s="179"/>
      <c r="C42" s="180"/>
      <c r="D42" s="180"/>
      <c r="E42" s="180"/>
      <c r="F42" s="180"/>
    </row>
    <row r="43" spans="1:6" x14ac:dyDescent="0.2">
      <c r="A43" s="160" t="s">
        <v>111</v>
      </c>
      <c r="B43" s="171"/>
      <c r="C43" s="167"/>
      <c r="D43" s="161" t="s">
        <v>64</v>
      </c>
      <c r="E43" s="167"/>
      <c r="F43" s="167"/>
    </row>
    <row r="44" spans="1:6" ht="44.25" customHeight="1" x14ac:dyDescent="0.2">
      <c r="A44" s="167"/>
      <c r="B44" s="167"/>
      <c r="C44" s="167"/>
      <c r="D44" s="193" t="s">
        <v>109</v>
      </c>
      <c r="E44" s="193"/>
      <c r="F44" s="167"/>
    </row>
    <row r="45" spans="1:6" x14ac:dyDescent="0.2">
      <c r="A45" s="167"/>
      <c r="B45" s="167"/>
      <c r="C45" s="167"/>
      <c r="D45" s="167"/>
      <c r="E45" s="167"/>
      <c r="F45" s="167"/>
    </row>
    <row r="46" spans="1:6" x14ac:dyDescent="0.2">
      <c r="A46" s="167"/>
      <c r="B46" s="167"/>
      <c r="C46" s="167"/>
      <c r="D46" s="167"/>
      <c r="E46" s="167"/>
      <c r="F46" s="167"/>
    </row>
    <row r="47" spans="1:6" x14ac:dyDescent="0.2">
      <c r="A47" s="167"/>
      <c r="B47" s="167"/>
      <c r="C47" s="167"/>
      <c r="D47" s="167"/>
      <c r="E47" s="167"/>
      <c r="F47" s="167"/>
    </row>
    <row r="48" spans="1:6" x14ac:dyDescent="0.2">
      <c r="A48" s="167"/>
      <c r="B48" s="167"/>
      <c r="C48" s="167"/>
      <c r="D48" s="167"/>
      <c r="E48" s="167"/>
      <c r="F48" s="167"/>
    </row>
  </sheetData>
  <mergeCells count="1">
    <mergeCell ref="D44:E4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SAŽETAK</vt:lpstr>
      <vt:lpstr> Račun prihoda i rashoda EK</vt:lpstr>
      <vt:lpstr>Račun prihoda i rashod IF</vt:lpstr>
      <vt:lpstr>Rashodi prema funkcijskoj kl</vt:lpstr>
      <vt:lpstr>Račun financiranja EK</vt:lpstr>
      <vt:lpstr>Račun financiranja IF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Računovodstvo - DV Bajka</cp:lastModifiedBy>
  <cp:lastPrinted>2025-07-10T12:04:51Z</cp:lastPrinted>
  <dcterms:created xsi:type="dcterms:W3CDTF">2022-08-12T12:51:27Z</dcterms:created>
  <dcterms:modified xsi:type="dcterms:W3CDTF">2025-07-10T12:07:06Z</dcterms:modified>
</cp:coreProperties>
</file>